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errikoa\Boîte à outils\Financements\Endettement financier à terme\Outils\"/>
    </mc:Choice>
  </mc:AlternateContent>
  <xr:revisionPtr revIDLastSave="0" documentId="13_ncr:1_{B06B50BF-08B8-406D-AFF4-22A7EFA5E245}" xr6:coauthVersionLast="44" xr6:coauthVersionMax="44" xr10:uidLastSave="{00000000-0000-0000-0000-000000000000}"/>
  <bookViews>
    <workbookView xWindow="-108" yWindow="-108" windowWidth="23256" windowHeight="12576" tabRatio="741" xr2:uid="{00000000-000D-0000-FFFF-FFFF00000000}"/>
  </bookViews>
  <sheets>
    <sheet name="Remboursements annuels" sheetId="13" r:id="rId1"/>
    <sheet name="Remboursements périodiques" sheetId="15" r:id="rId2"/>
    <sheet name="récapitulatif" sheetId="14" r:id="rId3"/>
  </sheets>
  <definedNames>
    <definedName name="a">#REF!</definedName>
    <definedName name="annuité_emprunt">'Remboursements annuels'!$L$3</definedName>
    <definedName name="annuité_emprunt1">#REF!</definedName>
    <definedName name="annuité_emprunt2">#REF!</definedName>
    <definedName name="annuité_emprunt3">#REF!</definedName>
    <definedName name="annuité_emprunt4">#REF!</definedName>
    <definedName name="annuité_emprunt5">#REF!</definedName>
    <definedName name="d_2">#REF!</definedName>
    <definedName name="différé">'Remboursements annuels'!$G$5</definedName>
    <definedName name="différé_emprunt">'Remboursements annuels'!#REF!</definedName>
    <definedName name="différé_emprunt1">#REF!</definedName>
    <definedName name="différé_emprunt2">#REF!</definedName>
    <definedName name="différé_emprunt3">#REF!</definedName>
    <definedName name="différé_emprunt4">#REF!</definedName>
    <definedName name="différé_emprunt5">#REF!</definedName>
    <definedName name="durée">#REF!</definedName>
    <definedName name="durée_du_prêt">'Remboursements annuels'!$E$3</definedName>
    <definedName name="emprunt">'Remboursements annuels'!$C$3</definedName>
    <definedName name="emprunt1">#REF!</definedName>
    <definedName name="emprunt2">#REF!</definedName>
    <definedName name="emprunt3">#REF!</definedName>
    <definedName name="emprunt4">#REF!</definedName>
    <definedName name="emprunt5">#REF!</definedName>
    <definedName name="maxi">#REF!</definedName>
    <definedName name="p">récapitulatif!$D$5</definedName>
    <definedName name="p_2">#REF!</definedName>
    <definedName name="périodicité">'Remboursements annuels'!$F$5</definedName>
    <definedName name="périodicité_emprunt1">#REF!</definedName>
    <definedName name="périodicité_emprunt2">#REF!</definedName>
    <definedName name="périodicité_emprunt3">#REF!</definedName>
    <definedName name="périodicité_emprunt4">#REF!</definedName>
    <definedName name="périodicité_emprunt5">#REF!</definedName>
    <definedName name="prêt_à_rembourser">'Remboursements annuels'!#REF!</definedName>
    <definedName name="remboursement">'Remboursements annuels'!$J$3</definedName>
    <definedName name="t">#REF!</definedName>
    <definedName name="taux_amortissement_constant">'Remboursements annuels'!$S$4</definedName>
    <definedName name="taux_annuité_constante">'Remboursements annuels'!$O$4</definedName>
    <definedName name="taux_emprunt1">#REF!</definedName>
    <definedName name="taux_emprunt2">#REF!</definedName>
    <definedName name="taux_emprunt3">#REF!</definedName>
    <definedName name="taux_emprunt4">#REF!</definedName>
    <definedName name="taux_emprunt5">#REF!</definedName>
    <definedName name="taux_in_fine">'Remboursements annuels'!$V$4</definedName>
    <definedName name="taux_intérêt">#REF!</definedName>
    <definedName name="Tx_actualisation">'Remboursements annuels'!$X$4</definedName>
    <definedName name="tx_intérêt_prêt">'Remboursements annuels'!#REF!</definedName>
    <definedName name="Tx_IS">'Remboursements annuels'!$W$4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4" i="15" l="1"/>
  <c r="G5" i="13" l="1"/>
  <c r="J3" i="15" l="1"/>
  <c r="G3" i="15"/>
  <c r="V4" i="15"/>
  <c r="R12" i="15"/>
  <c r="R11" i="15"/>
  <c r="J11" i="15"/>
  <c r="B11" i="15"/>
  <c r="B12" i="15" s="1"/>
  <c r="R7" i="15"/>
  <c r="J7" i="15"/>
  <c r="B7" i="15"/>
  <c r="O4" i="15"/>
  <c r="E3" i="15"/>
  <c r="C3" i="15"/>
  <c r="R13" i="15" l="1"/>
  <c r="J12" i="15"/>
  <c r="B13" i="15"/>
  <c r="J13" i="15" l="1"/>
  <c r="B14" i="15"/>
  <c r="R14" i="15"/>
  <c r="B15" i="15" l="1"/>
  <c r="R15" i="15"/>
  <c r="J14" i="15"/>
  <c r="J15" i="15" l="1"/>
  <c r="R16" i="15"/>
  <c r="B16" i="15"/>
  <c r="B17" i="15" l="1"/>
  <c r="J16" i="15"/>
  <c r="R17" i="15"/>
  <c r="J17" i="15" l="1"/>
  <c r="R18" i="15"/>
  <c r="B18" i="15"/>
  <c r="R19" i="15" l="1"/>
  <c r="B19" i="15"/>
  <c r="J18" i="15"/>
  <c r="R20" i="15" l="1"/>
  <c r="J19" i="15"/>
  <c r="B20" i="15"/>
  <c r="J20" i="15" l="1"/>
  <c r="R21" i="15"/>
  <c r="B21" i="15"/>
  <c r="R22" i="15" l="1"/>
  <c r="B22" i="15"/>
  <c r="J21" i="15"/>
  <c r="J22" i="15" l="1"/>
  <c r="R23" i="15"/>
  <c r="B23" i="15"/>
  <c r="R24" i="15" l="1"/>
  <c r="J23" i="15"/>
  <c r="B24" i="15"/>
  <c r="B25" i="15" l="1"/>
  <c r="J24" i="15"/>
  <c r="R25" i="15"/>
  <c r="J25" i="15" l="1"/>
  <c r="R26" i="15"/>
  <c r="B26" i="15"/>
  <c r="R27" i="15" l="1"/>
  <c r="B27" i="15"/>
  <c r="J26" i="15"/>
  <c r="B28" i="15" l="1"/>
  <c r="J27" i="15"/>
  <c r="R28" i="15"/>
  <c r="J28" i="15" l="1"/>
  <c r="R29" i="15"/>
  <c r="B29" i="15"/>
  <c r="R30" i="15" l="1"/>
  <c r="B30" i="15"/>
  <c r="J29" i="15"/>
  <c r="B31" i="15" l="1"/>
  <c r="J30" i="15"/>
  <c r="R31" i="15"/>
  <c r="R32" i="15" l="1"/>
  <c r="J31" i="15"/>
  <c r="B32" i="15"/>
  <c r="B33" i="15" l="1"/>
  <c r="R33" i="15"/>
  <c r="J32" i="15"/>
  <c r="R34" i="15" l="1"/>
  <c r="J33" i="15"/>
  <c r="B34" i="15"/>
  <c r="J34" i="15" l="1"/>
  <c r="B35" i="15"/>
  <c r="R35" i="15"/>
  <c r="R36" i="15" l="1"/>
  <c r="J35" i="15"/>
  <c r="B36" i="15"/>
  <c r="J36" i="15" l="1"/>
  <c r="B37" i="15"/>
  <c r="R37" i="15"/>
  <c r="B38" i="15" l="1"/>
  <c r="R38" i="15"/>
  <c r="J37" i="15"/>
  <c r="R39" i="15" l="1"/>
  <c r="J38" i="15"/>
  <c r="B39" i="15"/>
  <c r="J39" i="15" l="1"/>
  <c r="R40" i="15"/>
  <c r="B40" i="15"/>
  <c r="B41" i="15" l="1"/>
  <c r="R41" i="15"/>
  <c r="J40" i="15"/>
  <c r="R42" i="15" l="1"/>
  <c r="J41" i="15"/>
  <c r="B42" i="15"/>
  <c r="B43" i="15" l="1"/>
  <c r="R43" i="15"/>
  <c r="J42" i="15"/>
  <c r="J43" i="15" l="1"/>
  <c r="R44" i="15"/>
  <c r="B44" i="15"/>
  <c r="R45" i="15" l="1"/>
  <c r="J44" i="15"/>
  <c r="B45" i="15"/>
  <c r="B46" i="15" l="1"/>
  <c r="R46" i="15"/>
  <c r="J45" i="15"/>
  <c r="R47" i="15" l="1"/>
  <c r="B47" i="15"/>
  <c r="J46" i="15"/>
  <c r="B48" i="15" l="1"/>
  <c r="R48" i="15"/>
  <c r="J47" i="15"/>
  <c r="R49" i="15" l="1"/>
  <c r="B49" i="15"/>
  <c r="J48" i="15"/>
  <c r="B50" i="15" l="1"/>
  <c r="J49" i="15"/>
  <c r="R50" i="15"/>
  <c r="J50" i="15" l="1"/>
  <c r="R51" i="15"/>
  <c r="B51" i="15"/>
  <c r="R52" i="15" l="1"/>
  <c r="J51" i="15"/>
  <c r="B52" i="15"/>
  <c r="J52" i="15" l="1"/>
  <c r="B53" i="15"/>
  <c r="R53" i="15"/>
  <c r="B54" i="15" l="1"/>
  <c r="R54" i="15"/>
  <c r="J53" i="15"/>
  <c r="R55" i="15" l="1"/>
  <c r="J54" i="15"/>
  <c r="B55" i="15"/>
  <c r="R56" i="15" l="1"/>
  <c r="J55" i="15"/>
  <c r="B56" i="15"/>
  <c r="J56" i="15" l="1"/>
  <c r="B57" i="15"/>
  <c r="R57" i="15"/>
  <c r="B58" i="15" l="1"/>
  <c r="R58" i="15"/>
  <c r="J57" i="15"/>
  <c r="R59" i="15" l="1"/>
  <c r="J58" i="15"/>
  <c r="B59" i="15"/>
  <c r="J59" i="15" l="1"/>
  <c r="R60" i="15"/>
  <c r="B60" i="15"/>
  <c r="R61" i="15" l="1"/>
  <c r="J60" i="15"/>
  <c r="B61" i="15"/>
  <c r="J61" i="15" l="1"/>
  <c r="B62" i="15"/>
  <c r="R62" i="15"/>
  <c r="B63" i="15" l="1"/>
  <c r="R63" i="15"/>
  <c r="J62" i="15"/>
  <c r="R64" i="15" l="1"/>
  <c r="J63" i="15"/>
  <c r="B64" i="15"/>
  <c r="B65" i="15" l="1"/>
  <c r="J64" i="15"/>
  <c r="R65" i="15"/>
  <c r="R66" i="15" l="1"/>
  <c r="B66" i="15"/>
  <c r="J65" i="15"/>
  <c r="B67" i="15" l="1"/>
  <c r="J66" i="15"/>
  <c r="R67" i="15"/>
  <c r="J67" i="15" l="1"/>
  <c r="R68" i="15"/>
  <c r="B68" i="15"/>
  <c r="R69" i="15" l="1"/>
  <c r="J68" i="15"/>
  <c r="B69" i="15"/>
  <c r="J69" i="15" l="1"/>
  <c r="B70" i="15"/>
  <c r="R70" i="15"/>
  <c r="B71" i="15" l="1"/>
  <c r="R71" i="15"/>
  <c r="J70" i="15"/>
  <c r="J71" i="15" l="1"/>
  <c r="R72" i="15"/>
  <c r="B72" i="15"/>
  <c r="J72" i="15" l="1"/>
  <c r="R73" i="15"/>
  <c r="B73" i="15"/>
  <c r="R74" i="15" l="1"/>
  <c r="B74" i="15"/>
  <c r="J73" i="15"/>
  <c r="B75" i="15" l="1"/>
  <c r="J74" i="15"/>
  <c r="R75" i="15"/>
  <c r="R76" i="15" l="1"/>
  <c r="J75" i="15"/>
  <c r="B76" i="15"/>
  <c r="J76" i="15" l="1"/>
  <c r="B77" i="15"/>
  <c r="R77" i="15"/>
  <c r="B78" i="15" l="1"/>
  <c r="R78" i="15"/>
  <c r="J77" i="15"/>
  <c r="R79" i="15" l="1"/>
  <c r="B79" i="15"/>
  <c r="J78" i="15"/>
  <c r="B80" i="15" l="1"/>
  <c r="J79" i="15"/>
  <c r="R80" i="15"/>
  <c r="R81" i="15" l="1"/>
  <c r="B81" i="15"/>
  <c r="J80" i="15"/>
  <c r="J81" i="15" l="1"/>
  <c r="R82" i="15"/>
  <c r="B82" i="15"/>
  <c r="B83" i="15" l="1"/>
  <c r="J82" i="15"/>
  <c r="R83" i="15"/>
  <c r="J83" i="15" l="1"/>
  <c r="R84" i="15"/>
  <c r="B84" i="15"/>
  <c r="B85" i="15" l="1"/>
  <c r="J84" i="15"/>
  <c r="R85" i="15"/>
  <c r="J85" i="15" l="1"/>
  <c r="R86" i="15"/>
  <c r="B86" i="15"/>
  <c r="B87" i="15" l="1"/>
  <c r="J86" i="15"/>
  <c r="R87" i="15"/>
  <c r="J87" i="15" l="1"/>
  <c r="R88" i="15"/>
  <c r="B88" i="15"/>
  <c r="R89" i="15" l="1"/>
  <c r="B89" i="15"/>
  <c r="J88" i="15"/>
  <c r="R90" i="15" l="1"/>
  <c r="J89" i="15"/>
  <c r="B90" i="15"/>
  <c r="J90" i="15" l="1"/>
  <c r="B91" i="15"/>
  <c r="R91" i="15"/>
  <c r="B92" i="15" l="1"/>
  <c r="R92" i="15"/>
  <c r="J91" i="15"/>
  <c r="J92" i="15" l="1"/>
  <c r="B93" i="15"/>
  <c r="R93" i="15"/>
  <c r="R94" i="15" l="1"/>
  <c r="B94" i="15"/>
  <c r="J93" i="15"/>
  <c r="B95" i="15" l="1"/>
  <c r="J94" i="15"/>
  <c r="R95" i="15"/>
  <c r="B96" i="15" l="1"/>
  <c r="J95" i="15"/>
  <c r="R96" i="15"/>
  <c r="R97" i="15" l="1"/>
  <c r="B97" i="15"/>
  <c r="J96" i="15"/>
  <c r="J97" i="15" l="1"/>
  <c r="B98" i="15"/>
  <c r="R98" i="15"/>
  <c r="R99" i="15" l="1"/>
  <c r="B99" i="15"/>
  <c r="J98" i="15"/>
  <c r="B100" i="15" l="1"/>
  <c r="J99" i="15"/>
  <c r="R100" i="15"/>
  <c r="J100" i="15" l="1"/>
  <c r="R101" i="15"/>
  <c r="B101" i="15"/>
  <c r="R102" i="15" l="1"/>
  <c r="J101" i="15"/>
  <c r="B102" i="15"/>
  <c r="B103" i="15" l="1"/>
  <c r="R103" i="15"/>
  <c r="J102" i="15"/>
  <c r="R104" i="15" l="1"/>
  <c r="B104" i="15"/>
  <c r="J103" i="15"/>
  <c r="B105" i="15" l="1"/>
  <c r="J104" i="15"/>
  <c r="R105" i="15"/>
  <c r="R106" i="15" l="1"/>
  <c r="J105" i="15"/>
  <c r="B106" i="15"/>
  <c r="J106" i="15" l="1"/>
  <c r="B107" i="15"/>
  <c r="R107" i="15"/>
  <c r="B108" i="15" l="1"/>
  <c r="R108" i="15"/>
  <c r="J107" i="15"/>
  <c r="R109" i="15" l="1"/>
  <c r="J108" i="15"/>
  <c r="B109" i="15"/>
  <c r="B110" i="15" l="1"/>
  <c r="R110" i="15"/>
  <c r="J109" i="15"/>
  <c r="R111" i="15" l="1"/>
  <c r="J110" i="15"/>
  <c r="B111" i="15"/>
  <c r="J111" i="15" l="1"/>
  <c r="R112" i="15"/>
  <c r="B112" i="15"/>
  <c r="J112" i="15" l="1"/>
  <c r="R113" i="15"/>
  <c r="B113" i="15"/>
  <c r="R114" i="15" l="1"/>
  <c r="B114" i="15"/>
  <c r="J113" i="15"/>
  <c r="B115" i="15" l="1"/>
  <c r="J114" i="15"/>
  <c r="R115" i="15"/>
  <c r="J115" i="15" l="1"/>
  <c r="R116" i="15"/>
  <c r="B116" i="15"/>
  <c r="R117" i="15" l="1"/>
  <c r="B117" i="15"/>
  <c r="J116" i="15"/>
  <c r="B118" i="15" l="1"/>
  <c r="J117" i="15"/>
  <c r="R118" i="15"/>
  <c r="R119" i="15" l="1"/>
  <c r="B119" i="15"/>
  <c r="J118" i="15"/>
  <c r="J119" i="15" l="1"/>
  <c r="B120" i="15"/>
  <c r="R120" i="15"/>
  <c r="B121" i="15" l="1"/>
  <c r="R121" i="15"/>
  <c r="J120" i="15"/>
  <c r="R122" i="15" l="1"/>
  <c r="J121" i="15"/>
  <c r="B122" i="15"/>
  <c r="R123" i="15" l="1"/>
  <c r="J122" i="15"/>
  <c r="B123" i="15"/>
  <c r="J123" i="15" l="1"/>
  <c r="R124" i="15"/>
  <c r="B124" i="15"/>
  <c r="R125" i="15" l="1"/>
  <c r="J124" i="15"/>
  <c r="B125" i="15"/>
  <c r="B126" i="15" l="1"/>
  <c r="R126" i="15"/>
  <c r="J125" i="15"/>
  <c r="J126" i="15" l="1"/>
  <c r="B127" i="15"/>
  <c r="R127" i="15"/>
  <c r="R128" i="15" l="1"/>
  <c r="J127" i="15"/>
  <c r="B128" i="15"/>
  <c r="J128" i="15" l="1"/>
  <c r="R129" i="15"/>
  <c r="B129" i="15"/>
  <c r="R130" i="15" l="1"/>
  <c r="B130" i="15"/>
  <c r="J129" i="15"/>
  <c r="B131" i="15" l="1"/>
  <c r="J130" i="15"/>
  <c r="R131" i="15"/>
  <c r="R132" i="15" l="1"/>
  <c r="B132" i="15"/>
  <c r="J131" i="15"/>
  <c r="J132" i="15" l="1"/>
  <c r="B133" i="15"/>
  <c r="R133" i="15"/>
  <c r="B134" i="15" l="1"/>
  <c r="R134" i="15"/>
  <c r="J133" i="15"/>
  <c r="R135" i="15" l="1"/>
  <c r="B135" i="15"/>
  <c r="J134" i="15"/>
  <c r="B136" i="15" l="1"/>
  <c r="J135" i="15"/>
  <c r="R136" i="15"/>
  <c r="J136" i="15" l="1"/>
  <c r="R137" i="15"/>
  <c r="B137" i="15"/>
  <c r="B138" i="15" l="1"/>
  <c r="J137" i="15"/>
  <c r="R138" i="15"/>
  <c r="R139" i="15" l="1"/>
  <c r="B139" i="15"/>
  <c r="J138" i="15"/>
  <c r="R140" i="15" l="1"/>
  <c r="J139" i="15"/>
  <c r="B140" i="15"/>
  <c r="J140" i="15" l="1"/>
  <c r="B141" i="15"/>
  <c r="R141" i="15"/>
  <c r="B142" i="15" l="1"/>
  <c r="R142" i="15"/>
  <c r="J141" i="15"/>
  <c r="R143" i="15" l="1"/>
  <c r="B143" i="15"/>
  <c r="J142" i="15"/>
  <c r="J143" i="15" l="1"/>
  <c r="B144" i="15"/>
  <c r="R144" i="15"/>
  <c r="R145" i="15" l="1"/>
  <c r="B145" i="15"/>
  <c r="J144" i="15"/>
  <c r="B146" i="15" l="1"/>
  <c r="J145" i="15"/>
  <c r="R146" i="15"/>
  <c r="J146" i="15" l="1"/>
  <c r="R147" i="15"/>
  <c r="B147" i="15"/>
  <c r="R148" i="15" l="1"/>
  <c r="J147" i="15"/>
  <c r="B148" i="15"/>
  <c r="J148" i="15" l="1"/>
  <c r="R149" i="15"/>
  <c r="B149" i="15"/>
  <c r="R150" i="15" l="1"/>
  <c r="J149" i="15"/>
  <c r="B150" i="15"/>
  <c r="J150" i="15" l="1"/>
  <c r="B151" i="15"/>
  <c r="R151" i="15"/>
  <c r="B152" i="15" l="1"/>
  <c r="R152" i="15"/>
  <c r="J151" i="15"/>
  <c r="J152" i="15" l="1"/>
  <c r="R153" i="15"/>
  <c r="B153" i="15"/>
  <c r="R154" i="15" l="1"/>
  <c r="J153" i="15"/>
  <c r="B154" i="15"/>
  <c r="J154" i="15" l="1"/>
  <c r="B155" i="15"/>
  <c r="R155" i="15"/>
  <c r="B156" i="15" l="1"/>
  <c r="R156" i="15"/>
  <c r="J155" i="15"/>
  <c r="R157" i="15" l="1"/>
  <c r="J156" i="15"/>
  <c r="B157" i="15"/>
  <c r="J157" i="15" l="1"/>
  <c r="R158" i="15"/>
  <c r="B158" i="15"/>
  <c r="R159" i="15" l="1"/>
  <c r="B159" i="15"/>
  <c r="J158" i="15"/>
  <c r="B160" i="15" l="1"/>
  <c r="J159" i="15"/>
  <c r="R160" i="15"/>
  <c r="J160" i="15" l="1"/>
  <c r="R161" i="15"/>
  <c r="B161" i="15"/>
  <c r="R162" i="15" l="1"/>
  <c r="J161" i="15"/>
  <c r="B162" i="15"/>
  <c r="B163" i="15" l="1"/>
  <c r="R163" i="15"/>
  <c r="J162" i="15"/>
  <c r="R164" i="15" l="1"/>
  <c r="J163" i="15"/>
  <c r="B164" i="15"/>
  <c r="J164" i="15" l="1"/>
  <c r="B165" i="15"/>
  <c r="R165" i="15"/>
  <c r="R166" i="15" l="1"/>
  <c r="B166" i="15"/>
  <c r="J165" i="15"/>
  <c r="B167" i="15" l="1"/>
  <c r="J166" i="15"/>
  <c r="R167" i="15"/>
  <c r="J167" i="15" l="1"/>
  <c r="R168" i="15"/>
  <c r="B168" i="15"/>
  <c r="R169" i="15" l="1"/>
  <c r="J168" i="15"/>
  <c r="B169" i="15"/>
  <c r="J169" i="15" l="1"/>
  <c r="R170" i="15"/>
  <c r="B170" i="15"/>
  <c r="R171" i="15" l="1"/>
  <c r="B171" i="15"/>
  <c r="J170" i="15"/>
  <c r="B172" i="15" l="1"/>
  <c r="J171" i="15"/>
  <c r="R172" i="15"/>
  <c r="J172" i="15" l="1"/>
  <c r="R173" i="15"/>
  <c r="B173" i="15"/>
  <c r="J173" i="15" l="1"/>
  <c r="B174" i="15"/>
  <c r="R174" i="15"/>
  <c r="B175" i="15" l="1"/>
  <c r="R175" i="15"/>
  <c r="J174" i="15"/>
  <c r="R176" i="15" l="1"/>
  <c r="J175" i="15"/>
  <c r="B176" i="15"/>
  <c r="R177" i="15" l="1"/>
  <c r="B177" i="15"/>
  <c r="J176" i="15"/>
  <c r="B178" i="15" l="1"/>
  <c r="J177" i="15"/>
  <c r="R178" i="15"/>
  <c r="J178" i="15" l="1"/>
  <c r="R179" i="15"/>
  <c r="B179" i="15"/>
  <c r="B180" i="15" l="1"/>
  <c r="J179" i="15"/>
  <c r="R180" i="15"/>
  <c r="J180" i="15" l="1"/>
  <c r="R181" i="15"/>
  <c r="B181" i="15"/>
  <c r="J181" i="15" l="1"/>
  <c r="R182" i="15"/>
  <c r="B182" i="15"/>
  <c r="R183" i="15" l="1"/>
  <c r="J182" i="15"/>
  <c r="B183" i="15"/>
  <c r="R184" i="15" l="1"/>
  <c r="J183" i="15"/>
  <c r="B184" i="15"/>
  <c r="B185" i="15" l="1"/>
  <c r="R185" i="15"/>
  <c r="J184" i="15"/>
  <c r="B186" i="15" l="1"/>
  <c r="J185" i="15"/>
  <c r="R186" i="15"/>
  <c r="J186" i="15" l="1"/>
  <c r="B187" i="15"/>
  <c r="R187" i="15"/>
  <c r="B188" i="15" l="1"/>
  <c r="R188" i="15"/>
  <c r="J187" i="15"/>
  <c r="J188" i="15" l="1"/>
  <c r="R189" i="15"/>
  <c r="B189" i="15"/>
  <c r="J189" i="15" l="1"/>
  <c r="R190" i="15"/>
  <c r="B190" i="15"/>
  <c r="R191" i="15" l="1"/>
  <c r="B191" i="15"/>
  <c r="J190" i="15"/>
  <c r="B192" i="15" l="1"/>
  <c r="J191" i="15"/>
  <c r="R192" i="15"/>
  <c r="J192" i="15" l="1"/>
  <c r="R193" i="15"/>
  <c r="B193" i="15"/>
  <c r="R194" i="15" l="1"/>
  <c r="B194" i="15"/>
  <c r="J193" i="15"/>
  <c r="J194" i="15" l="1"/>
  <c r="R195" i="15"/>
  <c r="B195" i="15"/>
  <c r="B196" i="15" l="1"/>
  <c r="J195" i="15"/>
  <c r="R196" i="15"/>
  <c r="J196" i="15" l="1"/>
  <c r="R197" i="15"/>
  <c r="B197" i="15"/>
  <c r="R198" i="15" l="1"/>
  <c r="J197" i="15"/>
  <c r="B198" i="15"/>
  <c r="J198" i="15" l="1"/>
  <c r="B199" i="15"/>
  <c r="R199" i="15"/>
  <c r="B200" i="15" l="1"/>
  <c r="R200" i="15"/>
  <c r="J199" i="15"/>
  <c r="R201" i="15" l="1"/>
  <c r="J200" i="15"/>
  <c r="B201" i="15"/>
  <c r="B202" i="15" l="1"/>
  <c r="R202" i="15"/>
  <c r="J201" i="15"/>
  <c r="J202" i="15" l="1"/>
  <c r="B203" i="15"/>
  <c r="R203" i="15"/>
  <c r="R204" i="15" l="1"/>
  <c r="B204" i="15"/>
  <c r="J203" i="15"/>
  <c r="B205" i="15" l="1"/>
  <c r="J204" i="15"/>
  <c r="R205" i="15"/>
  <c r="J205" i="15" l="1"/>
  <c r="R206" i="15"/>
  <c r="B206" i="15"/>
  <c r="R207" i="15" l="1"/>
  <c r="J206" i="15"/>
  <c r="B207" i="15"/>
  <c r="J207" i="15" l="1"/>
  <c r="R208" i="15"/>
  <c r="B208" i="15"/>
  <c r="J208" i="15" l="1"/>
  <c r="B209" i="15"/>
  <c r="R209" i="15"/>
  <c r="B210" i="15" l="1"/>
  <c r="R210" i="15"/>
  <c r="J209" i="15"/>
  <c r="R211" i="15" l="1"/>
  <c r="J210" i="15"/>
  <c r="B211" i="15"/>
  <c r="R212" i="15" l="1"/>
  <c r="B212" i="15"/>
  <c r="J211" i="15"/>
  <c r="B213" i="15" l="1"/>
  <c r="J212" i="15"/>
  <c r="R213" i="15"/>
  <c r="J213" i="15" l="1"/>
  <c r="B214" i="15"/>
  <c r="R214" i="15"/>
  <c r="B215" i="15" l="1"/>
  <c r="R215" i="15"/>
  <c r="J214" i="15"/>
  <c r="J215" i="15" l="1"/>
  <c r="B216" i="15"/>
  <c r="R216" i="15"/>
  <c r="B217" i="15" l="1"/>
  <c r="R217" i="15"/>
  <c r="J216" i="15"/>
  <c r="R218" i="15" l="1"/>
  <c r="J217" i="15"/>
  <c r="B218" i="15"/>
  <c r="J218" i="15" l="1"/>
  <c r="B219" i="15"/>
  <c r="R219" i="15"/>
  <c r="B220" i="15" l="1"/>
  <c r="R220" i="15"/>
  <c r="J219" i="15"/>
  <c r="J220" i="15" l="1"/>
  <c r="B221" i="15"/>
  <c r="R221" i="15"/>
  <c r="R222" i="15" l="1"/>
  <c r="J221" i="15"/>
  <c r="B222" i="15"/>
  <c r="J222" i="15" l="1"/>
  <c r="B223" i="15"/>
  <c r="R223" i="15"/>
  <c r="J223" i="15" l="1"/>
  <c r="R224" i="15"/>
  <c r="B224" i="15"/>
  <c r="R225" i="15" l="1"/>
  <c r="B225" i="15"/>
  <c r="J224" i="15"/>
  <c r="R226" i="15" l="1"/>
  <c r="J225" i="15"/>
  <c r="B226" i="15"/>
  <c r="B227" i="15" l="1"/>
  <c r="R227" i="15"/>
  <c r="J226" i="15"/>
  <c r="J227" i="15" l="1"/>
  <c r="B228" i="15"/>
  <c r="R228" i="15"/>
  <c r="B229" i="15" l="1"/>
  <c r="R229" i="15"/>
  <c r="J228" i="15"/>
  <c r="R230" i="15" l="1"/>
  <c r="B230" i="15"/>
  <c r="J229" i="15"/>
  <c r="B231" i="15" l="1"/>
  <c r="J230" i="15"/>
  <c r="R231" i="15"/>
  <c r="R232" i="15" l="1"/>
  <c r="B232" i="15"/>
  <c r="J231" i="15"/>
  <c r="B233" i="15" l="1"/>
  <c r="J232" i="15"/>
  <c r="R233" i="15"/>
  <c r="R234" i="15" l="1"/>
  <c r="B234" i="15"/>
  <c r="J233" i="15"/>
  <c r="B235" i="15" l="1"/>
  <c r="R235" i="15"/>
  <c r="J234" i="15"/>
  <c r="R236" i="15" l="1"/>
  <c r="J235" i="15"/>
  <c r="B236" i="15"/>
  <c r="J236" i="15" l="1"/>
  <c r="B237" i="15"/>
  <c r="R237" i="15"/>
  <c r="B238" i="15" l="1"/>
  <c r="R238" i="15"/>
  <c r="J237" i="15"/>
  <c r="R239" i="15" l="1"/>
  <c r="J238" i="15"/>
  <c r="B239" i="15"/>
  <c r="J239" i="15" l="1"/>
  <c r="R240" i="15"/>
  <c r="B240" i="15"/>
  <c r="R241" i="15" l="1"/>
  <c r="B241" i="15"/>
  <c r="J240" i="15"/>
  <c r="B242" i="15" l="1"/>
  <c r="J241" i="15"/>
  <c r="R242" i="15"/>
  <c r="J242" i="15" l="1"/>
  <c r="R243" i="15"/>
  <c r="B243" i="15"/>
  <c r="R244" i="15" l="1"/>
  <c r="J243" i="15"/>
  <c r="B244" i="15"/>
  <c r="J244" i="15" l="1"/>
  <c r="B245" i="15"/>
  <c r="R245" i="15"/>
  <c r="B246" i="15" l="1"/>
  <c r="R246" i="15"/>
  <c r="J245" i="15"/>
  <c r="R247" i="15" l="1"/>
  <c r="J246" i="15"/>
  <c r="B247" i="15"/>
  <c r="J247" i="15" l="1"/>
  <c r="R248" i="15"/>
  <c r="B248" i="15"/>
  <c r="J248" i="15" l="1"/>
  <c r="F5" i="13" l="1"/>
  <c r="L3" i="13"/>
  <c r="L3" i="15" s="1"/>
  <c r="U10" i="15" l="1"/>
  <c r="M9" i="15"/>
  <c r="M10" i="15"/>
  <c r="C10" i="15"/>
  <c r="U9" i="15"/>
  <c r="C9" i="15"/>
  <c r="L4" i="15"/>
  <c r="U11" i="15"/>
  <c r="C11" i="15"/>
  <c r="U12" i="15"/>
  <c r="M11" i="15"/>
  <c r="C12" i="15"/>
  <c r="M12" i="15"/>
  <c r="C13" i="15"/>
  <c r="U13" i="15"/>
  <c r="M13" i="15"/>
  <c r="C14" i="15"/>
  <c r="U14" i="15"/>
  <c r="C15" i="15"/>
  <c r="M14" i="15"/>
  <c r="U15" i="15"/>
  <c r="C16" i="15"/>
  <c r="U16" i="15"/>
  <c r="M15" i="15"/>
  <c r="C17" i="15"/>
  <c r="U17" i="15"/>
  <c r="M16" i="15"/>
  <c r="U18" i="15"/>
  <c r="C18" i="15"/>
  <c r="M17" i="15"/>
  <c r="U19" i="15"/>
  <c r="C19" i="15"/>
  <c r="M18" i="15"/>
  <c r="M19" i="15"/>
  <c r="C20" i="15"/>
  <c r="U20" i="15"/>
  <c r="U21" i="15"/>
  <c r="C21" i="15"/>
  <c r="M20" i="15"/>
  <c r="M21" i="15"/>
  <c r="C22" i="15"/>
  <c r="U22" i="15"/>
  <c r="U23" i="15"/>
  <c r="C23" i="15"/>
  <c r="M22" i="15"/>
  <c r="M23" i="15"/>
  <c r="C24" i="15"/>
  <c r="U24" i="15"/>
  <c r="M24" i="15"/>
  <c r="U25" i="15"/>
  <c r="C25" i="15"/>
  <c r="U26" i="15"/>
  <c r="M25" i="15"/>
  <c r="C26" i="15"/>
  <c r="C27" i="15"/>
  <c r="M26" i="15"/>
  <c r="U27" i="15"/>
  <c r="M27" i="15"/>
  <c r="U28" i="15"/>
  <c r="C28" i="15"/>
  <c r="U29" i="15"/>
  <c r="C29" i="15"/>
  <c r="M28" i="15"/>
  <c r="U30" i="15"/>
  <c r="C30" i="15"/>
  <c r="M29" i="15"/>
  <c r="U31" i="15"/>
  <c r="C31" i="15"/>
  <c r="M30" i="15"/>
  <c r="C32" i="15"/>
  <c r="U32" i="15"/>
  <c r="M31" i="15"/>
  <c r="U33" i="15"/>
  <c r="M32" i="15"/>
  <c r="C33" i="15"/>
  <c r="M33" i="15"/>
  <c r="U34" i="15"/>
  <c r="C34" i="15"/>
  <c r="U35" i="15"/>
  <c r="C35" i="15"/>
  <c r="M34" i="15"/>
  <c r="C36" i="15"/>
  <c r="M35" i="15"/>
  <c r="U36" i="15"/>
  <c r="C37" i="15"/>
  <c r="U37" i="15"/>
  <c r="U38" i="15"/>
  <c r="M37" i="15"/>
  <c r="C38" i="15"/>
  <c r="C39" i="15"/>
  <c r="M38" i="15"/>
  <c r="U39" i="15"/>
  <c r="C40" i="15"/>
  <c r="M39" i="15"/>
  <c r="U40" i="15"/>
  <c r="U41" i="15"/>
  <c r="M40" i="15"/>
  <c r="C41" i="15"/>
  <c r="M41" i="15"/>
  <c r="U42" i="15"/>
  <c r="C42" i="15"/>
  <c r="M42" i="15"/>
  <c r="C43" i="15"/>
  <c r="U43" i="15"/>
  <c r="U44" i="15"/>
  <c r="M43" i="15"/>
  <c r="C44" i="15"/>
  <c r="C45" i="15"/>
  <c r="M44" i="15"/>
  <c r="U45" i="15"/>
  <c r="U46" i="15"/>
  <c r="M45" i="15"/>
  <c r="C46" i="15"/>
  <c r="C47" i="15"/>
  <c r="M46" i="15"/>
  <c r="U47" i="15"/>
  <c r="U48" i="15"/>
  <c r="M47" i="15"/>
  <c r="C48" i="15"/>
  <c r="C49" i="15"/>
  <c r="U49" i="15"/>
  <c r="M48" i="15"/>
  <c r="M49" i="15"/>
  <c r="U50" i="15"/>
  <c r="C50" i="15"/>
  <c r="U51" i="15"/>
  <c r="M50" i="15"/>
  <c r="C51" i="15"/>
  <c r="M51" i="15"/>
  <c r="C52" i="15"/>
  <c r="U52" i="15"/>
  <c r="C53" i="15"/>
  <c r="M52" i="15"/>
  <c r="U53" i="15"/>
  <c r="M53" i="15"/>
  <c r="U54" i="15"/>
  <c r="C54" i="15"/>
  <c r="U55" i="15"/>
  <c r="C55" i="15"/>
  <c r="M54" i="15"/>
  <c r="M55" i="15"/>
  <c r="C56" i="15"/>
  <c r="U56" i="15"/>
  <c r="C57" i="15"/>
  <c r="U57" i="15"/>
  <c r="U58" i="15"/>
  <c r="C58" i="15"/>
  <c r="M57" i="15"/>
  <c r="M58" i="15"/>
  <c r="C59" i="15"/>
  <c r="U59" i="15"/>
  <c r="U60" i="15"/>
  <c r="M59" i="15"/>
  <c r="C60" i="15"/>
  <c r="M60" i="15"/>
  <c r="C61" i="15"/>
  <c r="U61" i="15"/>
  <c r="M61" i="15"/>
  <c r="C62" i="15"/>
  <c r="U62" i="15"/>
  <c r="U63" i="15"/>
  <c r="C63" i="15"/>
  <c r="M62" i="15"/>
  <c r="C64" i="15"/>
  <c r="M63" i="15"/>
  <c r="U64" i="15"/>
  <c r="U65" i="15"/>
  <c r="C65" i="15"/>
  <c r="M64" i="15"/>
  <c r="U66" i="15"/>
  <c r="C66" i="15"/>
  <c r="M65" i="15"/>
  <c r="M66" i="15"/>
  <c r="U67" i="15"/>
  <c r="C67" i="15"/>
  <c r="U68" i="15"/>
  <c r="M67" i="15"/>
  <c r="C68" i="15"/>
  <c r="U69" i="15"/>
  <c r="C69" i="15"/>
  <c r="M69" i="15"/>
  <c r="C70" i="15"/>
  <c r="U70" i="15"/>
  <c r="U71" i="15"/>
  <c r="M70" i="15"/>
  <c r="C71" i="15"/>
  <c r="M71" i="15"/>
  <c r="U72" i="15"/>
  <c r="C72" i="15"/>
  <c r="U73" i="15"/>
  <c r="C73" i="15"/>
  <c r="M72" i="15"/>
  <c r="U74" i="15"/>
  <c r="C74" i="15"/>
  <c r="M73" i="15"/>
  <c r="U75" i="15"/>
  <c r="M74" i="15"/>
  <c r="C75" i="15"/>
  <c r="M75" i="15"/>
  <c r="C76" i="15"/>
  <c r="U76" i="15"/>
  <c r="C77" i="15"/>
  <c r="M76" i="15"/>
  <c r="U77" i="15"/>
  <c r="C78" i="15"/>
  <c r="U78" i="15"/>
  <c r="M77" i="15"/>
  <c r="M78" i="15"/>
  <c r="C79" i="15"/>
  <c r="U79" i="15"/>
  <c r="C80" i="15"/>
  <c r="U80" i="15"/>
  <c r="M79" i="15"/>
  <c r="M80" i="15"/>
  <c r="U81" i="15"/>
  <c r="C81" i="15"/>
  <c r="M81" i="15"/>
  <c r="U82" i="15"/>
  <c r="C82" i="15"/>
  <c r="M82" i="15"/>
  <c r="U83" i="15"/>
  <c r="C83" i="15"/>
  <c r="U84" i="15"/>
  <c r="M83" i="15"/>
  <c r="C84" i="15"/>
  <c r="M84" i="15"/>
  <c r="U85" i="15"/>
  <c r="C85" i="15"/>
  <c r="U86" i="15"/>
  <c r="M85" i="15"/>
  <c r="C86" i="15"/>
  <c r="C87" i="15"/>
  <c r="M86" i="15"/>
  <c r="U87" i="15"/>
  <c r="U88" i="15"/>
  <c r="M87" i="15"/>
  <c r="C88" i="15"/>
  <c r="U89" i="15"/>
  <c r="C89" i="15"/>
  <c r="M89" i="15"/>
  <c r="U90" i="15"/>
  <c r="C90" i="15"/>
  <c r="M90" i="15"/>
  <c r="C91" i="15"/>
  <c r="U91" i="15"/>
  <c r="M91" i="15"/>
  <c r="U92" i="15"/>
  <c r="C92" i="15"/>
  <c r="M92" i="15"/>
  <c r="U93" i="15"/>
  <c r="C93" i="15"/>
  <c r="C94" i="15"/>
  <c r="M93" i="15"/>
  <c r="U94" i="15"/>
  <c r="C95" i="15"/>
  <c r="M94" i="15"/>
  <c r="U95" i="15"/>
  <c r="U96" i="15"/>
  <c r="M95" i="15"/>
  <c r="C96" i="15"/>
  <c r="M96" i="15"/>
  <c r="U97" i="15"/>
  <c r="C97" i="15"/>
  <c r="U98" i="15"/>
  <c r="M97" i="15"/>
  <c r="C98" i="15"/>
  <c r="C99" i="15"/>
  <c r="M98" i="15"/>
  <c r="U99" i="15"/>
  <c r="M99" i="15"/>
  <c r="C100" i="15"/>
  <c r="U100" i="15"/>
  <c r="U101" i="15"/>
  <c r="C101" i="15"/>
  <c r="M100" i="15"/>
  <c r="C102" i="15"/>
  <c r="M101" i="15"/>
  <c r="U102" i="15"/>
  <c r="U103" i="15"/>
  <c r="M102" i="15"/>
  <c r="C103" i="15"/>
  <c r="U104" i="15"/>
  <c r="C104" i="15"/>
  <c r="M103" i="15"/>
  <c r="U105" i="15"/>
  <c r="M104" i="15"/>
  <c r="C105" i="15"/>
  <c r="U106" i="15"/>
  <c r="M105" i="15"/>
  <c r="C106" i="15"/>
  <c r="M106" i="15"/>
  <c r="C107" i="15"/>
  <c r="U107" i="15"/>
  <c r="C108" i="15"/>
  <c r="M107" i="15"/>
  <c r="U108" i="15"/>
  <c r="C109" i="15"/>
  <c r="M108" i="15"/>
  <c r="U109" i="15"/>
  <c r="U110" i="15"/>
  <c r="C110" i="15"/>
  <c r="M109" i="15"/>
  <c r="U111" i="15"/>
  <c r="C111" i="15"/>
  <c r="M110" i="15"/>
  <c r="M111" i="15"/>
  <c r="C112" i="15"/>
  <c r="U112" i="15"/>
  <c r="U113" i="15"/>
  <c r="M112" i="15"/>
  <c r="C113" i="15"/>
  <c r="M113" i="15"/>
  <c r="C114" i="15"/>
  <c r="U114" i="15"/>
  <c r="C115" i="15"/>
  <c r="M114" i="15"/>
  <c r="U115" i="15"/>
  <c r="U116" i="15"/>
  <c r="C116" i="15"/>
  <c r="M115" i="15"/>
  <c r="C117" i="15"/>
  <c r="U117" i="15"/>
  <c r="M116" i="15"/>
  <c r="U118" i="15"/>
  <c r="M117" i="15"/>
  <c r="C118" i="15"/>
  <c r="M118" i="15"/>
  <c r="C119" i="15"/>
  <c r="U119" i="15"/>
  <c r="C120" i="15"/>
  <c r="U120" i="15"/>
  <c r="M119" i="15"/>
  <c r="M120" i="15"/>
  <c r="U121" i="15"/>
  <c r="C121" i="15"/>
  <c r="U122" i="15"/>
  <c r="C122" i="15"/>
  <c r="M121" i="15"/>
  <c r="M122" i="15"/>
  <c r="C123" i="15"/>
  <c r="U123" i="15"/>
  <c r="U124" i="15"/>
  <c r="M123" i="15"/>
  <c r="C124" i="15"/>
  <c r="C125" i="15"/>
  <c r="M124" i="15"/>
  <c r="U125" i="15"/>
  <c r="M125" i="15"/>
  <c r="U126" i="15"/>
  <c r="C126" i="15"/>
  <c r="U127" i="15"/>
  <c r="C127" i="15"/>
  <c r="M126" i="15"/>
  <c r="C128" i="15"/>
  <c r="U128" i="15"/>
  <c r="M127" i="15"/>
  <c r="C129" i="15"/>
  <c r="U129" i="15"/>
  <c r="M128" i="15"/>
  <c r="U130" i="15"/>
  <c r="C130" i="15"/>
  <c r="M129" i="15"/>
  <c r="M130" i="15"/>
  <c r="U131" i="15"/>
  <c r="C131" i="15"/>
  <c r="C132" i="15"/>
  <c r="M131" i="15"/>
  <c r="U132" i="15"/>
  <c r="C133" i="15"/>
  <c r="M132" i="15"/>
  <c r="U133" i="15"/>
  <c r="U134" i="15"/>
  <c r="M133" i="15"/>
  <c r="C134" i="15"/>
  <c r="U135" i="15"/>
  <c r="C135" i="15"/>
  <c r="M134" i="15"/>
  <c r="M135" i="15"/>
  <c r="U136" i="15"/>
  <c r="C136" i="15"/>
  <c r="C137" i="15"/>
  <c r="U137" i="15"/>
  <c r="M136" i="15"/>
  <c r="U138" i="15"/>
  <c r="C138" i="15"/>
  <c r="M137" i="15"/>
  <c r="U139" i="15"/>
  <c r="C139" i="15"/>
  <c r="M138" i="15"/>
  <c r="M139" i="15"/>
  <c r="U140" i="15"/>
  <c r="C140" i="15"/>
  <c r="C141" i="15"/>
  <c r="M140" i="15"/>
  <c r="U141" i="15"/>
  <c r="U142" i="15"/>
  <c r="M141" i="15"/>
  <c r="C142" i="15"/>
  <c r="U143" i="15"/>
  <c r="M142" i="15"/>
  <c r="C143" i="15"/>
  <c r="C144" i="15"/>
  <c r="U144" i="15"/>
  <c r="M143" i="15"/>
  <c r="C145" i="15"/>
  <c r="U145" i="15"/>
  <c r="M144" i="15"/>
  <c r="M145" i="15"/>
  <c r="C146" i="15"/>
  <c r="U146" i="15"/>
  <c r="U147" i="15"/>
  <c r="C147" i="15"/>
  <c r="M146" i="15"/>
  <c r="M147" i="15"/>
  <c r="C148" i="15"/>
  <c r="U148" i="15"/>
  <c r="U149" i="15"/>
  <c r="C149" i="15"/>
  <c r="M148" i="15"/>
  <c r="M149" i="15"/>
  <c r="U150" i="15"/>
  <c r="C150" i="15"/>
  <c r="U151" i="15"/>
  <c r="M150" i="15"/>
  <c r="C151" i="15"/>
  <c r="M151" i="15"/>
  <c r="C152" i="15"/>
  <c r="U152" i="15"/>
  <c r="C153" i="15"/>
  <c r="U153" i="15"/>
  <c r="M152" i="15"/>
  <c r="M153" i="15"/>
  <c r="U154" i="15"/>
  <c r="C154" i="15"/>
  <c r="C155" i="15"/>
  <c r="M154" i="15"/>
  <c r="U155" i="15"/>
  <c r="U156" i="15"/>
  <c r="C156" i="15"/>
  <c r="M155" i="15"/>
  <c r="M156" i="15"/>
  <c r="C157" i="15"/>
  <c r="U157" i="15"/>
  <c r="M157" i="15"/>
  <c r="C158" i="15"/>
  <c r="U158" i="15"/>
  <c r="U159" i="15"/>
  <c r="C159" i="15"/>
  <c r="M158" i="15"/>
  <c r="M159" i="15"/>
  <c r="C160" i="15"/>
  <c r="U160" i="15"/>
  <c r="U161" i="15"/>
  <c r="M160" i="15"/>
  <c r="C161" i="15"/>
  <c r="C162" i="15"/>
  <c r="M161" i="15"/>
  <c r="U162" i="15"/>
  <c r="U163" i="15"/>
  <c r="C163" i="15"/>
  <c r="M162" i="15"/>
  <c r="M163" i="15"/>
  <c r="U164" i="15"/>
  <c r="C164" i="15"/>
  <c r="C165" i="15"/>
  <c r="U165" i="15"/>
  <c r="M164" i="15"/>
  <c r="C166" i="15"/>
  <c r="M165" i="15"/>
  <c r="U166" i="15"/>
  <c r="M166" i="15"/>
  <c r="C167" i="15"/>
  <c r="U167" i="15"/>
  <c r="U168" i="15"/>
  <c r="M167" i="15"/>
  <c r="C168" i="15"/>
  <c r="C169" i="15"/>
  <c r="M168" i="15"/>
  <c r="U169" i="15"/>
  <c r="U170" i="15"/>
  <c r="M169" i="15"/>
  <c r="C170" i="15"/>
  <c r="C171" i="15"/>
  <c r="U171" i="15"/>
  <c r="M170" i="15"/>
  <c r="M171" i="15"/>
  <c r="C172" i="15"/>
  <c r="U172" i="15"/>
  <c r="C173" i="15"/>
  <c r="M172" i="15"/>
  <c r="U173" i="15"/>
  <c r="U174" i="15"/>
  <c r="C174" i="15"/>
  <c r="M173" i="15"/>
  <c r="U175" i="15"/>
  <c r="C175" i="15"/>
  <c r="M174" i="15"/>
  <c r="C176" i="15"/>
  <c r="M175" i="15"/>
  <c r="U176" i="15"/>
  <c r="M176" i="15"/>
  <c r="U177" i="15"/>
  <c r="C177" i="15"/>
  <c r="M177" i="15"/>
  <c r="C178" i="15"/>
  <c r="U178" i="15"/>
  <c r="M178" i="15"/>
  <c r="U179" i="15"/>
  <c r="C179" i="15"/>
  <c r="M179" i="15"/>
  <c r="C180" i="15"/>
  <c r="U180" i="15"/>
  <c r="M180" i="15"/>
  <c r="C181" i="15"/>
  <c r="U181" i="15"/>
  <c r="U182" i="15"/>
  <c r="C182" i="15"/>
  <c r="M181" i="15"/>
  <c r="M182" i="15"/>
  <c r="C183" i="15"/>
  <c r="U183" i="15"/>
  <c r="U184" i="15"/>
  <c r="C184" i="15"/>
  <c r="M183" i="15"/>
  <c r="C185" i="15"/>
  <c r="M184" i="15"/>
  <c r="U185" i="15"/>
  <c r="C186" i="15"/>
  <c r="M185" i="15"/>
  <c r="U186" i="15"/>
  <c r="C187" i="15"/>
  <c r="M186" i="15"/>
  <c r="U187" i="15"/>
  <c r="M187" i="15"/>
  <c r="C188" i="15"/>
  <c r="U188" i="15"/>
  <c r="C189" i="15"/>
  <c r="U189" i="15"/>
  <c r="U190" i="15"/>
  <c r="M189" i="15"/>
  <c r="C190" i="15"/>
  <c r="U191" i="15"/>
  <c r="C191" i="15"/>
  <c r="M190" i="15"/>
  <c r="C192" i="15"/>
  <c r="U192" i="15"/>
  <c r="M191" i="15"/>
  <c r="U193" i="15"/>
  <c r="M192" i="15"/>
  <c r="C193" i="15"/>
  <c r="M193" i="15"/>
  <c r="C194" i="15"/>
  <c r="U194" i="15"/>
  <c r="M194" i="15"/>
  <c r="C195" i="15"/>
  <c r="U195" i="15"/>
  <c r="M195" i="15"/>
  <c r="C196" i="15"/>
  <c r="U196" i="15"/>
  <c r="U197" i="15"/>
  <c r="C197" i="15"/>
  <c r="M196" i="15"/>
  <c r="M197" i="15"/>
  <c r="U198" i="15"/>
  <c r="C198" i="15"/>
  <c r="M198" i="15"/>
  <c r="C199" i="15"/>
  <c r="U199" i="15"/>
  <c r="U200" i="15"/>
  <c r="C200" i="15"/>
  <c r="M199" i="15"/>
  <c r="U201" i="15"/>
  <c r="C201" i="15"/>
  <c r="M200" i="15"/>
  <c r="U202" i="15"/>
  <c r="M201" i="15"/>
  <c r="C202" i="15"/>
  <c r="U203" i="15"/>
  <c r="M202" i="15"/>
  <c r="C203" i="15"/>
  <c r="U204" i="15"/>
  <c r="C204" i="15"/>
  <c r="M203" i="15"/>
  <c r="U205" i="15"/>
  <c r="M204" i="15"/>
  <c r="C205" i="15"/>
  <c r="M205" i="15"/>
  <c r="U206" i="15"/>
  <c r="C206" i="15"/>
  <c r="M206" i="15"/>
  <c r="C207" i="15"/>
  <c r="U207" i="15"/>
  <c r="C208" i="15"/>
  <c r="M207" i="15"/>
  <c r="U208" i="15"/>
  <c r="U209" i="15"/>
  <c r="C209" i="15"/>
  <c r="M208" i="15"/>
  <c r="U210" i="15"/>
  <c r="C210" i="15"/>
  <c r="M209" i="15"/>
  <c r="C211" i="15"/>
  <c r="U211" i="15"/>
  <c r="M210" i="15"/>
  <c r="M211" i="15"/>
  <c r="C212" i="15"/>
  <c r="U212" i="15"/>
  <c r="C213" i="15"/>
  <c r="M212" i="15"/>
  <c r="U213" i="15"/>
  <c r="C214" i="15"/>
  <c r="M213" i="15"/>
  <c r="U214" i="15"/>
  <c r="C215" i="15"/>
  <c r="M214" i="15"/>
  <c r="U215" i="15"/>
  <c r="U216" i="15"/>
  <c r="C216" i="15"/>
  <c r="M215" i="15"/>
  <c r="M216" i="15"/>
  <c r="U217" i="15"/>
  <c r="C217" i="15"/>
  <c r="C218" i="15"/>
  <c r="M217" i="15"/>
  <c r="U218" i="15"/>
  <c r="M218" i="15"/>
  <c r="C219" i="15"/>
  <c r="U219" i="15"/>
  <c r="M219" i="15"/>
  <c r="U220" i="15"/>
  <c r="C220" i="15"/>
  <c r="M220" i="15"/>
  <c r="U221" i="15"/>
  <c r="C221" i="15"/>
  <c r="M221" i="15"/>
  <c r="U222" i="15"/>
  <c r="C222" i="15"/>
  <c r="U223" i="15"/>
  <c r="C223" i="15"/>
  <c r="M222" i="15"/>
  <c r="U224" i="15"/>
  <c r="M223" i="15"/>
  <c r="C224" i="15"/>
  <c r="U225" i="15"/>
  <c r="C225" i="15"/>
  <c r="M224" i="15"/>
  <c r="M225" i="15"/>
  <c r="C226" i="15"/>
  <c r="U226" i="15"/>
  <c r="C227" i="15"/>
  <c r="M226" i="15"/>
  <c r="U227" i="15"/>
  <c r="U228" i="15"/>
  <c r="C228" i="15"/>
  <c r="M227" i="15"/>
  <c r="C229" i="15"/>
  <c r="U229" i="15"/>
  <c r="M228" i="15"/>
  <c r="C230" i="15"/>
  <c r="U230" i="15"/>
  <c r="M229" i="15"/>
  <c r="C231" i="15"/>
  <c r="U231" i="15"/>
  <c r="M230" i="15"/>
  <c r="M231" i="15"/>
  <c r="C232" i="15"/>
  <c r="U232" i="15"/>
  <c r="U233" i="15"/>
  <c r="M232" i="15"/>
  <c r="C233" i="15"/>
  <c r="C234" i="15"/>
  <c r="M233" i="15"/>
  <c r="U234" i="15"/>
  <c r="C235" i="15"/>
  <c r="U235" i="15"/>
  <c r="M234" i="15"/>
  <c r="M235" i="15"/>
  <c r="U236" i="15"/>
  <c r="C236" i="15"/>
  <c r="C237" i="15"/>
  <c r="M236" i="15"/>
  <c r="U237" i="15"/>
  <c r="U238" i="15"/>
  <c r="C238" i="15"/>
  <c r="M237" i="15"/>
  <c r="M238" i="15"/>
  <c r="C239" i="15"/>
  <c r="U239" i="15"/>
  <c r="U240" i="15"/>
  <c r="M239" i="15"/>
  <c r="C240" i="15"/>
  <c r="U241" i="15"/>
  <c r="C241" i="15"/>
  <c r="M240" i="15"/>
  <c r="M241" i="15"/>
  <c r="C242" i="15"/>
  <c r="U242" i="15"/>
  <c r="C243" i="15"/>
  <c r="U243" i="15"/>
  <c r="M242" i="15"/>
  <c r="M243" i="15"/>
  <c r="C244" i="15"/>
  <c r="U244" i="15"/>
  <c r="C245" i="15"/>
  <c r="M244" i="15"/>
  <c r="U245" i="15"/>
  <c r="U246" i="15"/>
  <c r="C246" i="15"/>
  <c r="M245" i="15"/>
  <c r="M246" i="15"/>
  <c r="C247" i="15"/>
  <c r="U247" i="15"/>
  <c r="U248" i="15"/>
  <c r="C248" i="15"/>
  <c r="M247" i="15"/>
  <c r="L4" i="13"/>
  <c r="T9" i="15"/>
  <c r="L9" i="15"/>
  <c r="U9" i="13" l="1"/>
  <c r="V9" i="13" s="1"/>
  <c r="E225" i="15"/>
  <c r="D225" i="15" s="1"/>
  <c r="G225" i="15" s="1"/>
  <c r="H225" i="15" s="1"/>
  <c r="E222" i="15"/>
  <c r="D222" i="15" s="1"/>
  <c r="G222" i="15" s="1"/>
  <c r="H222" i="15" s="1"/>
  <c r="E208" i="15"/>
  <c r="D208" i="15" s="1"/>
  <c r="G208" i="15" s="1"/>
  <c r="H208" i="15" s="1"/>
  <c r="E206" i="15"/>
  <c r="D206" i="15" s="1"/>
  <c r="G206" i="15" s="1"/>
  <c r="H206" i="15" s="1"/>
  <c r="E202" i="15"/>
  <c r="D202" i="15" s="1"/>
  <c r="G202" i="15" s="1"/>
  <c r="H202" i="15" s="1"/>
  <c r="E198" i="15"/>
  <c r="D198" i="15" s="1"/>
  <c r="G198" i="15" s="1"/>
  <c r="H198" i="15" s="1"/>
  <c r="E197" i="15"/>
  <c r="D197" i="15" s="1"/>
  <c r="G197" i="15" s="1"/>
  <c r="H197" i="15" s="1"/>
  <c r="E190" i="15"/>
  <c r="D190" i="15" s="1"/>
  <c r="G190" i="15" s="1"/>
  <c r="H190" i="15" s="1"/>
  <c r="E189" i="15"/>
  <c r="D189" i="15" s="1"/>
  <c r="G189" i="15" s="1"/>
  <c r="H189" i="15" s="1"/>
  <c r="E176" i="15"/>
  <c r="D176" i="15" s="1"/>
  <c r="G176" i="15" s="1"/>
  <c r="H176" i="15" s="1"/>
  <c r="E154" i="15"/>
  <c r="D154" i="15" s="1"/>
  <c r="G154" i="15" s="1"/>
  <c r="H154" i="15" s="1"/>
  <c r="E150" i="15"/>
  <c r="D150" i="15" s="1"/>
  <c r="G150" i="15" s="1"/>
  <c r="H150" i="15" s="1"/>
  <c r="E149" i="15"/>
  <c r="D149" i="15" s="1"/>
  <c r="G149" i="15" s="1"/>
  <c r="H149" i="15" s="1"/>
  <c r="E144" i="15"/>
  <c r="D144" i="15" s="1"/>
  <c r="G144" i="15" s="1"/>
  <c r="H144" i="15" s="1"/>
  <c r="E134" i="15"/>
  <c r="D134" i="15" s="1"/>
  <c r="G134" i="15" s="1"/>
  <c r="H134" i="15" s="1"/>
  <c r="E132" i="15"/>
  <c r="D132" i="15" s="1"/>
  <c r="G132" i="15" s="1"/>
  <c r="H132" i="15" s="1"/>
  <c r="E128" i="15"/>
  <c r="D128" i="15" s="1"/>
  <c r="G128" i="15" s="1"/>
  <c r="H128" i="15" s="1"/>
  <c r="E126" i="15"/>
  <c r="D126" i="15" s="1"/>
  <c r="G126" i="15" s="1"/>
  <c r="H126" i="15" s="1"/>
  <c r="E118" i="15"/>
  <c r="D118" i="15" s="1"/>
  <c r="G118" i="15" s="1"/>
  <c r="H118" i="15" s="1"/>
  <c r="E108" i="15"/>
  <c r="D108" i="15" s="1"/>
  <c r="G108" i="15" s="1"/>
  <c r="H108" i="15" s="1"/>
  <c r="E106" i="15"/>
  <c r="D106" i="15" s="1"/>
  <c r="G106" i="15" s="1"/>
  <c r="H106" i="15" s="1"/>
  <c r="E101" i="15"/>
  <c r="D101" i="15" s="1"/>
  <c r="G101" i="15" s="1"/>
  <c r="H101" i="15" s="1"/>
  <c r="E90" i="15"/>
  <c r="D90" i="15" s="1"/>
  <c r="G90" i="15" s="1"/>
  <c r="H90" i="15" s="1"/>
  <c r="E89" i="15"/>
  <c r="D89" i="15" s="1"/>
  <c r="G89" i="15" s="1"/>
  <c r="H89" i="15" s="1"/>
  <c r="E82" i="15"/>
  <c r="D82" i="15" s="1"/>
  <c r="G82" i="15" s="1"/>
  <c r="H82" i="15" s="1"/>
  <c r="E64" i="15"/>
  <c r="D64" i="15" s="1"/>
  <c r="G64" i="15" s="1"/>
  <c r="H64" i="15" s="1"/>
  <c r="E61" i="15"/>
  <c r="D61" i="15" s="1"/>
  <c r="G61" i="15" s="1"/>
  <c r="H61" i="15" s="1"/>
  <c r="E54" i="15"/>
  <c r="D54" i="15" s="1"/>
  <c r="G54" i="15" s="1"/>
  <c r="H54" i="15" s="1"/>
  <c r="K9" i="15"/>
  <c r="E247" i="15"/>
  <c r="D247" i="15" s="1"/>
  <c r="G247" i="15" s="1"/>
  <c r="H247" i="15" s="1"/>
  <c r="E240" i="15"/>
  <c r="D240" i="15" s="1"/>
  <c r="G240" i="15" s="1"/>
  <c r="H240" i="15" s="1"/>
  <c r="E239" i="15"/>
  <c r="D239" i="15" s="1"/>
  <c r="G239" i="15" s="1"/>
  <c r="H239" i="15" s="1"/>
  <c r="E236" i="15"/>
  <c r="D236" i="15" s="1"/>
  <c r="G236" i="15" s="1"/>
  <c r="H236" i="15" s="1"/>
  <c r="E234" i="15"/>
  <c r="D234" i="15" s="1"/>
  <c r="G234" i="15" s="1"/>
  <c r="H234" i="15" s="1"/>
  <c r="E230" i="15"/>
  <c r="D230" i="15" s="1"/>
  <c r="G230" i="15" s="1"/>
  <c r="H230" i="15" s="1"/>
  <c r="E224" i="15"/>
  <c r="D224" i="15" s="1"/>
  <c r="G224" i="15" s="1"/>
  <c r="H224" i="15" s="1"/>
  <c r="E223" i="15"/>
  <c r="D223" i="15"/>
  <c r="G223" i="15" s="1"/>
  <c r="H223" i="15" s="1"/>
  <c r="E220" i="15"/>
  <c r="D220" i="15" s="1"/>
  <c r="G220" i="15" s="1"/>
  <c r="H220" i="15" s="1"/>
  <c r="E219" i="15"/>
  <c r="D219" i="15" s="1"/>
  <c r="G219" i="15" s="1"/>
  <c r="H219" i="15" s="1"/>
  <c r="E218" i="15"/>
  <c r="D218" i="15" s="1"/>
  <c r="G218" i="15" s="1"/>
  <c r="H218" i="15" s="1"/>
  <c r="E214" i="15"/>
  <c r="D214" i="15" s="1"/>
  <c r="G214" i="15" s="1"/>
  <c r="H214" i="15" s="1"/>
  <c r="E207" i="15"/>
  <c r="D207" i="15" s="1"/>
  <c r="G207" i="15" s="1"/>
  <c r="H207" i="15" s="1"/>
  <c r="E199" i="15"/>
  <c r="D199" i="15" s="1"/>
  <c r="G199" i="15" s="1"/>
  <c r="H199" i="15" s="1"/>
  <c r="E195" i="15"/>
  <c r="D195" i="15" s="1"/>
  <c r="G195" i="15" s="1"/>
  <c r="H195" i="15" s="1"/>
  <c r="E191" i="15"/>
  <c r="D191" i="15" s="1"/>
  <c r="G191" i="15" s="1"/>
  <c r="H191" i="15" s="1"/>
  <c r="E186" i="15"/>
  <c r="D186" i="15" s="1"/>
  <c r="G186" i="15" s="1"/>
  <c r="H186" i="15" s="1"/>
  <c r="E183" i="15"/>
  <c r="D183" i="15" s="1"/>
  <c r="G183" i="15" s="1"/>
  <c r="H183" i="15" s="1"/>
  <c r="E175" i="15"/>
  <c r="D175" i="15" s="1"/>
  <c r="G175" i="15" s="1"/>
  <c r="H175" i="15" s="1"/>
  <c r="E168" i="15"/>
  <c r="D168" i="15" s="1"/>
  <c r="G168" i="15" s="1"/>
  <c r="H168" i="15" s="1"/>
  <c r="E167" i="15"/>
  <c r="D167" i="15" s="1"/>
  <c r="G167" i="15" s="1"/>
  <c r="H167" i="15" s="1"/>
  <c r="E166" i="15"/>
  <c r="D166" i="15" s="1"/>
  <c r="G166" i="15" s="1"/>
  <c r="H166" i="15" s="1"/>
  <c r="E164" i="15"/>
  <c r="D164" i="15" s="1"/>
  <c r="G164" i="15" s="1"/>
  <c r="H164" i="15" s="1"/>
  <c r="E163" i="15"/>
  <c r="D163" i="15" s="1"/>
  <c r="G163" i="15" s="1"/>
  <c r="H163" i="15" s="1"/>
  <c r="E162" i="15"/>
  <c r="D162" i="15" s="1"/>
  <c r="G162" i="15" s="1"/>
  <c r="H162" i="15" s="1"/>
  <c r="E159" i="15"/>
  <c r="D159" i="15" s="1"/>
  <c r="G159" i="15" s="1"/>
  <c r="H159" i="15" s="1"/>
  <c r="E147" i="15"/>
  <c r="D147" i="15" s="1"/>
  <c r="G147" i="15" s="1"/>
  <c r="H147" i="15" s="1"/>
  <c r="E140" i="15"/>
  <c r="D140" i="15" s="1"/>
  <c r="G140" i="15" s="1"/>
  <c r="H140" i="15" s="1"/>
  <c r="E139" i="15"/>
  <c r="D139" i="15" s="1"/>
  <c r="G139" i="15" s="1"/>
  <c r="H139" i="15" s="1"/>
  <c r="E136" i="15"/>
  <c r="D136" i="15" s="1"/>
  <c r="G136" i="15" s="1"/>
  <c r="H136" i="15" s="1"/>
  <c r="E135" i="15"/>
  <c r="D135" i="15" s="1"/>
  <c r="G135" i="15" s="1"/>
  <c r="H135" i="15" s="1"/>
  <c r="E127" i="15"/>
  <c r="D127" i="15" s="1"/>
  <c r="G127" i="15" s="1"/>
  <c r="H127" i="15" s="1"/>
  <c r="E124" i="15"/>
  <c r="D124" i="15" s="1"/>
  <c r="G124" i="15" s="1"/>
  <c r="H124" i="15" s="1"/>
  <c r="E123" i="15"/>
  <c r="D123" i="15" s="1"/>
  <c r="G123" i="15" s="1"/>
  <c r="H123" i="15" s="1"/>
  <c r="E119" i="15"/>
  <c r="D119" i="15" s="1"/>
  <c r="G119" i="15" s="1"/>
  <c r="H119" i="15" s="1"/>
  <c r="E111" i="15"/>
  <c r="D111" i="15" s="1"/>
  <c r="G111" i="15" s="1"/>
  <c r="H111" i="15" s="1"/>
  <c r="E107" i="15"/>
  <c r="D107" i="15" s="1"/>
  <c r="G107" i="15" s="1"/>
  <c r="H107" i="15" s="1"/>
  <c r="E102" i="15"/>
  <c r="D102" i="15" s="1"/>
  <c r="G102" i="15" s="1"/>
  <c r="H102" i="15" s="1"/>
  <c r="E96" i="15"/>
  <c r="D96" i="15" s="1"/>
  <c r="G96" i="15" s="1"/>
  <c r="H96" i="15" s="1"/>
  <c r="E94" i="15"/>
  <c r="D94" i="15" s="1"/>
  <c r="G94" i="15" s="1"/>
  <c r="H94" i="15" s="1"/>
  <c r="E92" i="15"/>
  <c r="D92" i="15" s="1"/>
  <c r="G92" i="15" s="1"/>
  <c r="H92" i="15" s="1"/>
  <c r="E91" i="15"/>
  <c r="D91" i="15" s="1"/>
  <c r="G91" i="15" s="1"/>
  <c r="H91" i="15" s="1"/>
  <c r="E84" i="15"/>
  <c r="D84" i="15" s="1"/>
  <c r="G84" i="15" s="1"/>
  <c r="H84" i="15" s="1"/>
  <c r="E79" i="15"/>
  <c r="D79" i="15" s="1"/>
  <c r="G79" i="15" s="1"/>
  <c r="H79" i="15" s="1"/>
  <c r="E78" i="15"/>
  <c r="D78" i="15" s="1"/>
  <c r="G78" i="15" s="1"/>
  <c r="H78" i="15" s="1"/>
  <c r="E72" i="15"/>
  <c r="D72" i="15" s="1"/>
  <c r="G72" i="15" s="1"/>
  <c r="H72" i="15" s="1"/>
  <c r="E63" i="15"/>
  <c r="D63" i="15" s="1"/>
  <c r="G63" i="15" s="1"/>
  <c r="H63" i="15" s="1"/>
  <c r="E60" i="15"/>
  <c r="D60" i="15" s="1"/>
  <c r="G60" i="15" s="1"/>
  <c r="H60" i="15" s="1"/>
  <c r="E59" i="15"/>
  <c r="D59" i="15" s="1"/>
  <c r="G59" i="15" s="1"/>
  <c r="H59" i="15" s="1"/>
  <c r="E55" i="15"/>
  <c r="D55" i="15" s="1"/>
  <c r="G55" i="15" s="1"/>
  <c r="H55" i="15" s="1"/>
  <c r="E48" i="15"/>
  <c r="D48" i="15" s="1"/>
  <c r="G48" i="15" s="1"/>
  <c r="H48" i="15" s="1"/>
  <c r="E44" i="15"/>
  <c r="D44" i="15" s="1"/>
  <c r="G44" i="15" s="1"/>
  <c r="H44" i="15" s="1"/>
  <c r="E43" i="15"/>
  <c r="D43" i="15" s="1"/>
  <c r="G43" i="15" s="1"/>
  <c r="H43" i="15" s="1"/>
  <c r="E35" i="15"/>
  <c r="D35" i="15" s="1"/>
  <c r="G35" i="15" s="1"/>
  <c r="H35" i="15" s="1"/>
  <c r="E31" i="15"/>
  <c r="D31" i="15" s="1"/>
  <c r="G31" i="15" s="1"/>
  <c r="H31" i="15" s="1"/>
  <c r="E28" i="15"/>
  <c r="D28" i="15" s="1"/>
  <c r="G28" i="15" s="1"/>
  <c r="H28" i="15" s="1"/>
  <c r="E23" i="15"/>
  <c r="D23" i="15" s="1"/>
  <c r="G23" i="15" s="1"/>
  <c r="H23" i="15" s="1"/>
  <c r="E19" i="15"/>
  <c r="D19" i="15" s="1"/>
  <c r="G19" i="15" s="1"/>
  <c r="H19" i="15" s="1"/>
  <c r="E12" i="15"/>
  <c r="D12" i="15" s="1"/>
  <c r="G12" i="15" s="1"/>
  <c r="H12" i="15" s="1"/>
  <c r="E10" i="15"/>
  <c r="D10" i="15" s="1"/>
  <c r="G10" i="15" s="1"/>
  <c r="H10" i="15" s="1"/>
  <c r="S9" i="15"/>
  <c r="E244" i="15"/>
  <c r="D244" i="15" s="1"/>
  <c r="G244" i="15" s="1"/>
  <c r="H244" i="15" s="1"/>
  <c r="E243" i="15"/>
  <c r="D243" i="15" s="1"/>
  <c r="G243" i="15" s="1"/>
  <c r="H243" i="15" s="1"/>
  <c r="E235" i="15"/>
  <c r="D235" i="15" s="1"/>
  <c r="G235" i="15" s="1"/>
  <c r="H235" i="15" s="1"/>
  <c r="E233" i="15"/>
  <c r="D233" i="15" s="1"/>
  <c r="G233" i="15" s="1"/>
  <c r="H233" i="15" s="1"/>
  <c r="E232" i="15"/>
  <c r="D232" i="15" s="1"/>
  <c r="G232" i="15" s="1"/>
  <c r="H232" i="15" s="1"/>
  <c r="E231" i="15"/>
  <c r="D231" i="15" s="1"/>
  <c r="G231" i="15" s="1"/>
  <c r="H231" i="15" s="1"/>
  <c r="E228" i="15"/>
  <c r="D228" i="15" s="1"/>
  <c r="G228" i="15" s="1"/>
  <c r="H228" i="15" s="1"/>
  <c r="E227" i="15"/>
  <c r="D227" i="15" s="1"/>
  <c r="G227" i="15" s="1"/>
  <c r="H227" i="15" s="1"/>
  <c r="E221" i="15"/>
  <c r="D221" i="15" s="1"/>
  <c r="G221" i="15" s="1"/>
  <c r="H221" i="15" s="1"/>
  <c r="E217" i="15"/>
  <c r="D217" i="15" s="1"/>
  <c r="G217" i="15" s="1"/>
  <c r="H217" i="15" s="1"/>
  <c r="E216" i="15"/>
  <c r="D216" i="15" s="1"/>
  <c r="G216" i="15" s="1"/>
  <c r="H216" i="15" s="1"/>
  <c r="E215" i="15"/>
  <c r="D215" i="15" s="1"/>
  <c r="G215" i="15" s="1"/>
  <c r="H215" i="15" s="1"/>
  <c r="E212" i="15"/>
  <c r="D212" i="15" s="1"/>
  <c r="G212" i="15" s="1"/>
  <c r="H212" i="15" s="1"/>
  <c r="E211" i="15"/>
  <c r="D211" i="15" s="1"/>
  <c r="G211" i="15" s="1"/>
  <c r="H211" i="15" s="1"/>
  <c r="E205" i="15"/>
  <c r="D205" i="15" s="1"/>
  <c r="G205" i="15" s="1"/>
  <c r="H205" i="15" s="1"/>
  <c r="E204" i="15"/>
  <c r="D204" i="15" s="1"/>
  <c r="G204" i="15" s="1"/>
  <c r="H204" i="15" s="1"/>
  <c r="E200" i="15"/>
  <c r="D200" i="15" s="1"/>
  <c r="G200" i="15" s="1"/>
  <c r="H200" i="15" s="1"/>
  <c r="E196" i="15"/>
  <c r="D196" i="15" s="1"/>
  <c r="G196" i="15" s="1"/>
  <c r="H196" i="15" s="1"/>
  <c r="E193" i="15"/>
  <c r="D193" i="15" s="1"/>
  <c r="G193" i="15" s="1"/>
  <c r="H193" i="15" s="1"/>
  <c r="E187" i="15"/>
  <c r="D187" i="15" s="1"/>
  <c r="G187" i="15" s="1"/>
  <c r="H187" i="15" s="1"/>
  <c r="E184" i="15"/>
  <c r="D184" i="15" s="1"/>
  <c r="G184" i="15" s="1"/>
  <c r="H184" i="15" s="1"/>
  <c r="E180" i="15"/>
  <c r="D180" i="15" s="1"/>
  <c r="G180" i="15" s="1"/>
  <c r="H180" i="15" s="1"/>
  <c r="E177" i="15"/>
  <c r="D177" i="15" s="1"/>
  <c r="G177" i="15" s="1"/>
  <c r="H177" i="15" s="1"/>
  <c r="E172" i="15"/>
  <c r="D172" i="15" s="1"/>
  <c r="G172" i="15" s="1"/>
  <c r="H172" i="15" s="1"/>
  <c r="E171" i="15"/>
  <c r="D171" i="15" s="1"/>
  <c r="G171" i="15" s="1"/>
  <c r="H171" i="15" s="1"/>
  <c r="E161" i="15"/>
  <c r="D161" i="15" s="1"/>
  <c r="G161" i="15" s="1"/>
  <c r="H161" i="15" s="1"/>
  <c r="E160" i="15"/>
  <c r="D160" i="15" s="1"/>
  <c r="G160" i="15" s="1"/>
  <c r="H160" i="15" s="1"/>
  <c r="E156" i="15"/>
  <c r="D156" i="15" s="1"/>
  <c r="G156" i="15" s="1"/>
  <c r="H156" i="15" s="1"/>
  <c r="E155" i="15"/>
  <c r="D155" i="15" s="1"/>
  <c r="G155" i="15" s="1"/>
  <c r="H155" i="15" s="1"/>
  <c r="E152" i="15"/>
  <c r="D152" i="15" s="1"/>
  <c r="G152" i="15" s="1"/>
  <c r="H152" i="15" s="1"/>
  <c r="E148" i="15"/>
  <c r="D148" i="15" s="1"/>
  <c r="G148" i="15" s="1"/>
  <c r="H148" i="15" s="1"/>
  <c r="E121" i="15"/>
  <c r="D121" i="15" s="1"/>
  <c r="G121" i="15" s="1"/>
  <c r="H121" i="15" s="1"/>
  <c r="E116" i="15"/>
  <c r="D116" i="15" s="1"/>
  <c r="G116" i="15" s="1"/>
  <c r="H116" i="15" s="1"/>
  <c r="E115" i="15"/>
  <c r="D115" i="15" s="1"/>
  <c r="G115" i="15" s="1"/>
  <c r="H115" i="15" s="1"/>
  <c r="E113" i="15"/>
  <c r="D113" i="15" s="1"/>
  <c r="G113" i="15" s="1"/>
  <c r="H113" i="15" s="1"/>
  <c r="E112" i="15"/>
  <c r="D112" i="15" s="1"/>
  <c r="G112" i="15" s="1"/>
  <c r="H112" i="15" s="1"/>
  <c r="E105" i="15"/>
  <c r="D105" i="15" s="1"/>
  <c r="G105" i="15" s="1"/>
  <c r="H105" i="15" s="1"/>
  <c r="E104" i="15"/>
  <c r="D104" i="15" s="1"/>
  <c r="G104" i="15" s="1"/>
  <c r="H104" i="15" s="1"/>
  <c r="E100" i="15"/>
  <c r="D100" i="15" s="1"/>
  <c r="G100" i="15" s="1"/>
  <c r="H100" i="15" s="1"/>
  <c r="E99" i="15"/>
  <c r="D99" i="15" s="1"/>
  <c r="G99" i="15" s="1"/>
  <c r="H99" i="15" s="1"/>
  <c r="E97" i="15"/>
  <c r="D97" i="15" s="1"/>
  <c r="G97" i="15" s="1"/>
  <c r="H97" i="15" s="1"/>
  <c r="E95" i="15"/>
  <c r="D95" i="15" s="1"/>
  <c r="G95" i="15" s="1"/>
  <c r="H95" i="15" s="1"/>
  <c r="E93" i="15"/>
  <c r="D93" i="15" s="1"/>
  <c r="G93" i="15" s="1"/>
  <c r="H93" i="15" s="1"/>
  <c r="E87" i="15"/>
  <c r="D87" i="15" s="1"/>
  <c r="G87" i="15" s="1"/>
  <c r="H87" i="15" s="1"/>
  <c r="E85" i="15"/>
  <c r="D85" i="15" s="1"/>
  <c r="G85" i="15" s="1"/>
  <c r="H85" i="15" s="1"/>
  <c r="E81" i="15"/>
  <c r="D81" i="15" s="1"/>
  <c r="G81" i="15" s="1"/>
  <c r="H81" i="15" s="1"/>
  <c r="E76" i="15"/>
  <c r="D76" i="15" s="1"/>
  <c r="G76" i="15" s="1"/>
  <c r="H76" i="15" s="1"/>
  <c r="E69" i="15"/>
  <c r="D69" i="15" s="1"/>
  <c r="G69" i="15" s="1"/>
  <c r="H69" i="15" s="1"/>
  <c r="E52" i="15"/>
  <c r="D52" i="15" s="1"/>
  <c r="G52" i="15" s="1"/>
  <c r="H52" i="15" s="1"/>
  <c r="E47" i="15"/>
  <c r="D47" i="15" s="1"/>
  <c r="G47" i="15" s="1"/>
  <c r="H47" i="15" s="1"/>
  <c r="E41" i="15"/>
  <c r="D41" i="15" s="1"/>
  <c r="G41" i="15" s="1"/>
  <c r="H41" i="15" s="1"/>
  <c r="E39" i="15"/>
  <c r="D39" i="15" s="1"/>
  <c r="G39" i="15" s="1"/>
  <c r="H39" i="15" s="1"/>
  <c r="E33" i="15"/>
  <c r="D33" i="15" s="1"/>
  <c r="G33" i="15" s="1"/>
  <c r="H33" i="15" s="1"/>
  <c r="E27" i="15"/>
  <c r="D27" i="15" s="1"/>
  <c r="G27" i="15" s="1"/>
  <c r="H27" i="15" s="1"/>
  <c r="E25" i="15"/>
  <c r="D25" i="15" s="1"/>
  <c r="G25" i="15" s="1"/>
  <c r="H25" i="15" s="1"/>
  <c r="E24" i="15"/>
  <c r="D24" i="15" s="1"/>
  <c r="G24" i="15" s="1"/>
  <c r="H24" i="15" s="1"/>
  <c r="E20" i="15"/>
  <c r="D20" i="15" s="1"/>
  <c r="G20" i="15" s="1"/>
  <c r="H20" i="15" s="1"/>
  <c r="E15" i="15"/>
  <c r="D15" i="15" s="1"/>
  <c r="G15" i="15" s="1"/>
  <c r="H15" i="15" s="1"/>
  <c r="E241" i="15"/>
  <c r="D241" i="15" s="1"/>
  <c r="G241" i="15" s="1"/>
  <c r="H241" i="15" s="1"/>
  <c r="E209" i="15"/>
  <c r="D209" i="15" s="1"/>
  <c r="G209" i="15" s="1"/>
  <c r="H209" i="15" s="1"/>
  <c r="E201" i="15"/>
  <c r="D201" i="15" s="1"/>
  <c r="G201" i="15" s="1"/>
  <c r="H201" i="15" s="1"/>
  <c r="E192" i="15"/>
  <c r="D192" i="15" s="1"/>
  <c r="G192" i="15" s="1"/>
  <c r="H192" i="15" s="1"/>
  <c r="E181" i="15"/>
  <c r="D181" i="15" s="1"/>
  <c r="G181" i="15" s="1"/>
  <c r="H181" i="15" s="1"/>
  <c r="E170" i="15"/>
  <c r="D170" i="15" s="1"/>
  <c r="G170" i="15" s="1"/>
  <c r="H170" i="15" s="1"/>
  <c r="E157" i="15"/>
  <c r="D157" i="15" s="1"/>
  <c r="G157" i="15" s="1"/>
  <c r="H157" i="15" s="1"/>
  <c r="E142" i="15"/>
  <c r="D142" i="15" s="1"/>
  <c r="G142" i="15" s="1"/>
  <c r="H142" i="15" s="1"/>
  <c r="E120" i="15"/>
  <c r="D120" i="15" s="1"/>
  <c r="G120" i="15" s="1"/>
  <c r="H120" i="15" s="1"/>
  <c r="E98" i="15"/>
  <c r="D98" i="15" s="1"/>
  <c r="G98" i="15" s="1"/>
  <c r="H98" i="15" s="1"/>
  <c r="E86" i="15"/>
  <c r="D86" i="15" s="1"/>
  <c r="G86" i="15" s="1"/>
  <c r="H86" i="15" s="1"/>
  <c r="E80" i="15"/>
  <c r="D80" i="15" s="1"/>
  <c r="G80" i="15" s="1"/>
  <c r="H80" i="15" s="1"/>
  <c r="E73" i="15"/>
  <c r="D73" i="15" s="1"/>
  <c r="G73" i="15" s="1"/>
  <c r="H73" i="15" s="1"/>
  <c r="E65" i="15"/>
  <c r="D65" i="15" s="1"/>
  <c r="G65" i="15" s="1"/>
  <c r="H65" i="15" s="1"/>
  <c r="E50" i="15"/>
  <c r="D50" i="15" s="1"/>
  <c r="G50" i="15" s="1"/>
  <c r="H50" i="15" s="1"/>
  <c r="E46" i="15"/>
  <c r="D46" i="15" s="1"/>
  <c r="G46" i="15" s="1"/>
  <c r="H46" i="15" s="1"/>
  <c r="E42" i="15"/>
  <c r="D42" i="15" s="1"/>
  <c r="G42" i="15" s="1"/>
  <c r="H42" i="15" s="1"/>
  <c r="E40" i="15"/>
  <c r="D40" i="15" s="1"/>
  <c r="G40" i="15" s="1"/>
  <c r="H40" i="15" s="1"/>
  <c r="E38" i="15"/>
  <c r="D38" i="15" s="1"/>
  <c r="G38" i="15" s="1"/>
  <c r="H38" i="15" s="1"/>
  <c r="E34" i="15"/>
  <c r="D34" i="15" s="1"/>
  <c r="G34" i="15" s="1"/>
  <c r="H34" i="15" s="1"/>
  <c r="E32" i="15"/>
  <c r="D32" i="15" s="1"/>
  <c r="G32" i="15" s="1"/>
  <c r="H32" i="15" s="1"/>
  <c r="E29" i="15"/>
  <c r="D29" i="15" s="1"/>
  <c r="G29" i="15" s="1"/>
  <c r="H29" i="15" s="1"/>
  <c r="E26" i="15"/>
  <c r="D26" i="15" s="1"/>
  <c r="G26" i="15" s="1"/>
  <c r="H26" i="15" s="1"/>
  <c r="E21" i="15"/>
  <c r="D21" i="15" s="1"/>
  <c r="G21" i="15" s="1"/>
  <c r="H21" i="15" s="1"/>
  <c r="E16" i="15"/>
  <c r="D16" i="15" s="1"/>
  <c r="G16" i="15" s="1"/>
  <c r="H16" i="15" s="1"/>
  <c r="E13" i="15"/>
  <c r="D13" i="15" s="1"/>
  <c r="G13" i="15" s="1"/>
  <c r="H13" i="15" s="1"/>
  <c r="C249" i="15"/>
  <c r="E9" i="15"/>
  <c r="N9" i="15"/>
  <c r="E246" i="15"/>
  <c r="D246" i="15" s="1"/>
  <c r="G246" i="15" s="1"/>
  <c r="H246" i="15" s="1"/>
  <c r="E245" i="15"/>
  <c r="D245" i="15" s="1"/>
  <c r="G245" i="15" s="1"/>
  <c r="H245" i="15" s="1"/>
  <c r="E242" i="15"/>
  <c r="D242" i="15" s="1"/>
  <c r="G242" i="15" s="1"/>
  <c r="H242" i="15" s="1"/>
  <c r="E238" i="15"/>
  <c r="D238" i="15" s="1"/>
  <c r="G238" i="15" s="1"/>
  <c r="H238" i="15" s="1"/>
  <c r="E237" i="15"/>
  <c r="D237" i="15" s="1"/>
  <c r="G237" i="15" s="1"/>
  <c r="H237" i="15" s="1"/>
  <c r="E229" i="15"/>
  <c r="D229" i="15" s="1"/>
  <c r="G229" i="15" s="1"/>
  <c r="H229" i="15" s="1"/>
  <c r="E226" i="15"/>
  <c r="D226" i="15" s="1"/>
  <c r="G226" i="15" s="1"/>
  <c r="H226" i="15" s="1"/>
  <c r="E213" i="15"/>
  <c r="D213" i="15" s="1"/>
  <c r="G213" i="15" s="1"/>
  <c r="H213" i="15" s="1"/>
  <c r="E210" i="15"/>
  <c r="D210" i="15" s="1"/>
  <c r="G210" i="15" s="1"/>
  <c r="H210" i="15" s="1"/>
  <c r="E203" i="15"/>
  <c r="D203" i="15" s="1"/>
  <c r="G203" i="15" s="1"/>
  <c r="H203" i="15" s="1"/>
  <c r="E194" i="15"/>
  <c r="D194" i="15" s="1"/>
  <c r="G194" i="15" s="1"/>
  <c r="H194" i="15" s="1"/>
  <c r="E185" i="15"/>
  <c r="D185" i="15" s="1"/>
  <c r="G185" i="15" s="1"/>
  <c r="H185" i="15" s="1"/>
  <c r="E182" i="15"/>
  <c r="D182" i="15" s="1"/>
  <c r="G182" i="15" s="1"/>
  <c r="H182" i="15" s="1"/>
  <c r="E179" i="15"/>
  <c r="D179" i="15" s="1"/>
  <c r="G179" i="15" s="1"/>
  <c r="H179" i="15" s="1"/>
  <c r="E178" i="15"/>
  <c r="D178" i="15" s="1"/>
  <c r="G178" i="15" s="1"/>
  <c r="H178" i="15" s="1"/>
  <c r="E174" i="15"/>
  <c r="D174" i="15" s="1"/>
  <c r="G174" i="15" s="1"/>
  <c r="H174" i="15" s="1"/>
  <c r="E173" i="15"/>
  <c r="D173" i="15" s="1"/>
  <c r="G173" i="15" s="1"/>
  <c r="H173" i="15" s="1"/>
  <c r="E169" i="15"/>
  <c r="D169" i="15" s="1"/>
  <c r="G169" i="15" s="1"/>
  <c r="H169" i="15" s="1"/>
  <c r="E165" i="15"/>
  <c r="D165" i="15" s="1"/>
  <c r="G165" i="15" s="1"/>
  <c r="H165" i="15" s="1"/>
  <c r="E158" i="15"/>
  <c r="D158" i="15" s="1"/>
  <c r="G158" i="15" s="1"/>
  <c r="H158" i="15" s="1"/>
  <c r="E153" i="15"/>
  <c r="D153" i="15" s="1"/>
  <c r="G153" i="15" s="1"/>
  <c r="H153" i="15" s="1"/>
  <c r="E151" i="15"/>
  <c r="D151" i="15" s="1"/>
  <c r="G151" i="15" s="1"/>
  <c r="H151" i="15" s="1"/>
  <c r="E146" i="15"/>
  <c r="D146" i="15" s="1"/>
  <c r="G146" i="15" s="1"/>
  <c r="H146" i="15" s="1"/>
  <c r="E145" i="15"/>
  <c r="D145" i="15" s="1"/>
  <c r="G145" i="15" s="1"/>
  <c r="H145" i="15" s="1"/>
  <c r="E143" i="15"/>
  <c r="D143" i="15" s="1"/>
  <c r="G143" i="15" s="1"/>
  <c r="H143" i="15" s="1"/>
  <c r="E141" i="15"/>
  <c r="D141" i="15" s="1"/>
  <c r="G141" i="15" s="1"/>
  <c r="H141" i="15" s="1"/>
  <c r="E138" i="15"/>
  <c r="D138" i="15" s="1"/>
  <c r="G138" i="15" s="1"/>
  <c r="H138" i="15" s="1"/>
  <c r="E137" i="15"/>
  <c r="D137" i="15" s="1"/>
  <c r="G137" i="15" s="1"/>
  <c r="H137" i="15" s="1"/>
  <c r="E133" i="15"/>
  <c r="D133" i="15" s="1"/>
  <c r="G133" i="15" s="1"/>
  <c r="H133" i="15" s="1"/>
  <c r="E131" i="15"/>
  <c r="D131" i="15" s="1"/>
  <c r="G131" i="15" s="1"/>
  <c r="H131" i="15" s="1"/>
  <c r="E130" i="15"/>
  <c r="D130" i="15" s="1"/>
  <c r="G130" i="15" s="1"/>
  <c r="H130" i="15" s="1"/>
  <c r="E129" i="15"/>
  <c r="D129" i="15" s="1"/>
  <c r="G129" i="15" s="1"/>
  <c r="H129" i="15" s="1"/>
  <c r="E125" i="15"/>
  <c r="D125" i="15" s="1"/>
  <c r="G125" i="15" s="1"/>
  <c r="H125" i="15" s="1"/>
  <c r="E122" i="15"/>
  <c r="D122" i="15" s="1"/>
  <c r="G122" i="15" s="1"/>
  <c r="H122" i="15" s="1"/>
  <c r="E117" i="15"/>
  <c r="D117" i="15" s="1"/>
  <c r="G117" i="15" s="1"/>
  <c r="H117" i="15" s="1"/>
  <c r="E114" i="15"/>
  <c r="D114" i="15" s="1"/>
  <c r="G114" i="15" s="1"/>
  <c r="H114" i="15" s="1"/>
  <c r="E110" i="15"/>
  <c r="D110" i="15" s="1"/>
  <c r="G110" i="15" s="1"/>
  <c r="H110" i="15" s="1"/>
  <c r="E109" i="15"/>
  <c r="D109" i="15" s="1"/>
  <c r="G109" i="15" s="1"/>
  <c r="H109" i="15" s="1"/>
  <c r="E103" i="15"/>
  <c r="D103" i="15" s="1"/>
  <c r="G103" i="15" s="1"/>
  <c r="H103" i="15" s="1"/>
  <c r="E83" i="15"/>
  <c r="D83" i="15" s="1"/>
  <c r="G83" i="15" s="1"/>
  <c r="H83" i="15" s="1"/>
  <c r="E77" i="15"/>
  <c r="D77" i="15" s="1"/>
  <c r="G77" i="15" s="1"/>
  <c r="H77" i="15" s="1"/>
  <c r="E75" i="15"/>
  <c r="D75" i="15" s="1"/>
  <c r="G75" i="15" s="1"/>
  <c r="H75" i="15" s="1"/>
  <c r="E74" i="15"/>
  <c r="D74" i="15" s="1"/>
  <c r="G74" i="15" s="1"/>
  <c r="H74" i="15" s="1"/>
  <c r="E71" i="15"/>
  <c r="D71" i="15" s="1"/>
  <c r="G71" i="15" s="1"/>
  <c r="H71" i="15" s="1"/>
  <c r="E70" i="15"/>
  <c r="D70" i="15" s="1"/>
  <c r="G70" i="15" s="1"/>
  <c r="H70" i="15" s="1"/>
  <c r="E67" i="15"/>
  <c r="D67" i="15" s="1"/>
  <c r="G67" i="15" s="1"/>
  <c r="H67" i="15" s="1"/>
  <c r="E66" i="15"/>
  <c r="D66" i="15" s="1"/>
  <c r="G66" i="15" s="1"/>
  <c r="H66" i="15" s="1"/>
  <c r="E62" i="15"/>
  <c r="D62" i="15" s="1"/>
  <c r="G62" i="15" s="1"/>
  <c r="H62" i="15" s="1"/>
  <c r="E58" i="15"/>
  <c r="D58" i="15" s="1"/>
  <c r="G58" i="15" s="1"/>
  <c r="H58" i="15" s="1"/>
  <c r="E57" i="15"/>
  <c r="D57" i="15" s="1"/>
  <c r="G57" i="15" s="1"/>
  <c r="H57" i="15" s="1"/>
  <c r="E53" i="15"/>
  <c r="D53" i="15" s="1"/>
  <c r="G53" i="15" s="1"/>
  <c r="H53" i="15" s="1"/>
  <c r="E51" i="15"/>
  <c r="D51" i="15" s="1"/>
  <c r="G51" i="15" s="1"/>
  <c r="H51" i="15" s="1"/>
  <c r="E49" i="15"/>
  <c r="D49" i="15" s="1"/>
  <c r="G49" i="15" s="1"/>
  <c r="H49" i="15" s="1"/>
  <c r="E45" i="15"/>
  <c r="D45" i="15" s="1"/>
  <c r="G45" i="15" s="1"/>
  <c r="H45" i="15" s="1"/>
  <c r="E37" i="15"/>
  <c r="D37" i="15" s="1"/>
  <c r="G37" i="15" s="1"/>
  <c r="H37" i="15" s="1"/>
  <c r="E30" i="15"/>
  <c r="D30" i="15" s="1"/>
  <c r="G30" i="15" s="1"/>
  <c r="H30" i="15" s="1"/>
  <c r="E22" i="15"/>
  <c r="D22" i="15" s="1"/>
  <c r="G22" i="15" s="1"/>
  <c r="H22" i="15" s="1"/>
  <c r="E18" i="15"/>
  <c r="D18" i="15" s="1"/>
  <c r="G18" i="15" s="1"/>
  <c r="H18" i="15" s="1"/>
  <c r="E17" i="15"/>
  <c r="D17" i="15" s="1"/>
  <c r="G17" i="15" s="1"/>
  <c r="H17" i="15" s="1"/>
  <c r="E14" i="15"/>
  <c r="D14" i="15" s="1"/>
  <c r="G14" i="15" s="1"/>
  <c r="H14" i="15" s="1"/>
  <c r="E11" i="15"/>
  <c r="D11" i="15" s="1"/>
  <c r="G11" i="15" s="1"/>
  <c r="H11" i="15" s="1"/>
  <c r="U249" i="15"/>
  <c r="V9" i="15"/>
  <c r="W9" i="15" l="1"/>
  <c r="X9" i="15" s="1"/>
  <c r="L10" i="15"/>
  <c r="N10" i="15"/>
  <c r="F9" i="15"/>
  <c r="F10" i="15" s="1"/>
  <c r="F11" i="15" s="1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29" i="15" s="1"/>
  <c r="F30" i="15" s="1"/>
  <c r="F31" i="15" s="1"/>
  <c r="F32" i="15" s="1"/>
  <c r="F33" i="15" s="1"/>
  <c r="F34" i="15" s="1"/>
  <c r="F35" i="15" s="1"/>
  <c r="O9" i="15"/>
  <c r="P9" i="15" s="1"/>
  <c r="V10" i="15"/>
  <c r="T10" i="15"/>
  <c r="D9" i="15"/>
  <c r="E36" i="15" l="1"/>
  <c r="D36" i="15" s="1"/>
  <c r="G36" i="15" s="1"/>
  <c r="H36" i="15" s="1"/>
  <c r="E56" i="15"/>
  <c r="D56" i="15" s="1"/>
  <c r="G56" i="15" s="1"/>
  <c r="H56" i="15" s="1"/>
  <c r="S10" i="15"/>
  <c r="N11" i="15"/>
  <c r="L11" i="15"/>
  <c r="K11" i="15" s="1"/>
  <c r="O11" i="15" s="1"/>
  <c r="P11" i="15" s="1"/>
  <c r="G9" i="15"/>
  <c r="H9" i="15" s="1"/>
  <c r="K10" i="15"/>
  <c r="T11" i="15"/>
  <c r="S11" i="15" s="1"/>
  <c r="W11" i="15" s="1"/>
  <c r="X11" i="15" s="1"/>
  <c r="V11" i="15"/>
  <c r="F36" i="15" l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F54" i="15" s="1"/>
  <c r="F55" i="15" s="1"/>
  <c r="F56" i="15" s="1"/>
  <c r="F57" i="15" s="1"/>
  <c r="F58" i="15" s="1"/>
  <c r="F59" i="15" s="1"/>
  <c r="F60" i="15" s="1"/>
  <c r="F61" i="15" s="1"/>
  <c r="F62" i="15" s="1"/>
  <c r="F63" i="15" s="1"/>
  <c r="F64" i="15" s="1"/>
  <c r="F65" i="15" s="1"/>
  <c r="F66" i="15" s="1"/>
  <c r="F67" i="15" s="1"/>
  <c r="O10" i="15"/>
  <c r="P10" i="15" s="1"/>
  <c r="N12" i="15"/>
  <c r="L12" i="15"/>
  <c r="T12" i="15"/>
  <c r="S12" i="15" s="1"/>
  <c r="W12" i="15" s="1"/>
  <c r="X12" i="15" s="1"/>
  <c r="V12" i="15"/>
  <c r="W10" i="15"/>
  <c r="X10" i="15" s="1"/>
  <c r="E68" i="15" l="1"/>
  <c r="D68" i="15" s="1"/>
  <c r="G68" i="15" s="1"/>
  <c r="H68" i="15" s="1"/>
  <c r="E88" i="15"/>
  <c r="D88" i="15" s="1"/>
  <c r="G88" i="15" s="1"/>
  <c r="H88" i="15" s="1"/>
  <c r="K12" i="15"/>
  <c r="V13" i="15"/>
  <c r="T13" i="15"/>
  <c r="N13" i="15"/>
  <c r="L13" i="15"/>
  <c r="K13" i="15" s="1"/>
  <c r="O13" i="15" s="1"/>
  <c r="P13" i="15" s="1"/>
  <c r="F68" i="15" l="1"/>
  <c r="F69" i="15" s="1"/>
  <c r="F70" i="15" s="1"/>
  <c r="F71" i="15" s="1"/>
  <c r="F72" i="15" s="1"/>
  <c r="F73" i="15" s="1"/>
  <c r="F74" i="15" s="1"/>
  <c r="F75" i="15" s="1"/>
  <c r="F76" i="15" s="1"/>
  <c r="F77" i="15" s="1"/>
  <c r="F78" i="15" s="1"/>
  <c r="F79" i="15" s="1"/>
  <c r="F80" i="15" s="1"/>
  <c r="F81" i="15" s="1"/>
  <c r="F82" i="15" s="1"/>
  <c r="F83" i="15" s="1"/>
  <c r="F84" i="15" s="1"/>
  <c r="F85" i="15" s="1"/>
  <c r="F86" i="15" s="1"/>
  <c r="F87" i="15" s="1"/>
  <c r="F88" i="15" s="1"/>
  <c r="F89" i="15" s="1"/>
  <c r="F90" i="15" s="1"/>
  <c r="F91" i="15" s="1"/>
  <c r="F92" i="15" s="1"/>
  <c r="F93" i="15" s="1"/>
  <c r="F94" i="15" s="1"/>
  <c r="F95" i="15" s="1"/>
  <c r="F96" i="15" s="1"/>
  <c r="F97" i="15" s="1"/>
  <c r="F98" i="15" s="1"/>
  <c r="F99" i="15" s="1"/>
  <c r="F100" i="15" s="1"/>
  <c r="F101" i="15" s="1"/>
  <c r="F102" i="15" s="1"/>
  <c r="F103" i="15" s="1"/>
  <c r="F104" i="15" s="1"/>
  <c r="F105" i="15" s="1"/>
  <c r="F106" i="15" s="1"/>
  <c r="F107" i="15" s="1"/>
  <c r="F108" i="15" s="1"/>
  <c r="F109" i="15" s="1"/>
  <c r="F110" i="15" s="1"/>
  <c r="F111" i="15" s="1"/>
  <c r="F112" i="15" s="1"/>
  <c r="F113" i="15" s="1"/>
  <c r="F114" i="15" s="1"/>
  <c r="F115" i="15" s="1"/>
  <c r="F116" i="15" s="1"/>
  <c r="F117" i="15" s="1"/>
  <c r="F118" i="15" s="1"/>
  <c r="F119" i="15" s="1"/>
  <c r="F120" i="15" s="1"/>
  <c r="F121" i="15" s="1"/>
  <c r="F122" i="15" s="1"/>
  <c r="F123" i="15" s="1"/>
  <c r="F124" i="15" s="1"/>
  <c r="F125" i="15" s="1"/>
  <c r="F126" i="15" s="1"/>
  <c r="F127" i="15" s="1"/>
  <c r="F128" i="15" s="1"/>
  <c r="F129" i="15" s="1"/>
  <c r="F130" i="15" s="1"/>
  <c r="F131" i="15" s="1"/>
  <c r="F132" i="15" s="1"/>
  <c r="F133" i="15" s="1"/>
  <c r="F134" i="15" s="1"/>
  <c r="F135" i="15" s="1"/>
  <c r="F136" i="15" s="1"/>
  <c r="F137" i="15" s="1"/>
  <c r="F138" i="15" s="1"/>
  <c r="F139" i="15" s="1"/>
  <c r="F140" i="15" s="1"/>
  <c r="F141" i="15" s="1"/>
  <c r="F142" i="15" s="1"/>
  <c r="F143" i="15" s="1"/>
  <c r="F144" i="15" s="1"/>
  <c r="F145" i="15" s="1"/>
  <c r="F146" i="15" s="1"/>
  <c r="F147" i="15" s="1"/>
  <c r="F148" i="15" s="1"/>
  <c r="F149" i="15" s="1"/>
  <c r="F150" i="15" s="1"/>
  <c r="F151" i="15" s="1"/>
  <c r="F152" i="15" s="1"/>
  <c r="F153" i="15" s="1"/>
  <c r="F154" i="15" s="1"/>
  <c r="F155" i="15" s="1"/>
  <c r="F156" i="15" s="1"/>
  <c r="F157" i="15" s="1"/>
  <c r="F158" i="15" s="1"/>
  <c r="F159" i="15" s="1"/>
  <c r="F160" i="15" s="1"/>
  <c r="F161" i="15" s="1"/>
  <c r="F162" i="15" s="1"/>
  <c r="F163" i="15" s="1"/>
  <c r="F164" i="15" s="1"/>
  <c r="F165" i="15" s="1"/>
  <c r="F166" i="15" s="1"/>
  <c r="F167" i="15" s="1"/>
  <c r="F168" i="15" s="1"/>
  <c r="F169" i="15" s="1"/>
  <c r="F170" i="15" s="1"/>
  <c r="F171" i="15" s="1"/>
  <c r="F172" i="15" s="1"/>
  <c r="F173" i="15" s="1"/>
  <c r="F174" i="15" s="1"/>
  <c r="F175" i="15" s="1"/>
  <c r="F176" i="15" s="1"/>
  <c r="F177" i="15" s="1"/>
  <c r="F178" i="15" s="1"/>
  <c r="F179" i="15" s="1"/>
  <c r="F180" i="15" s="1"/>
  <c r="F181" i="15" s="1"/>
  <c r="F182" i="15" s="1"/>
  <c r="F183" i="15" s="1"/>
  <c r="F184" i="15" s="1"/>
  <c r="F185" i="15" s="1"/>
  <c r="F186" i="15" s="1"/>
  <c r="F187" i="15" s="1"/>
  <c r="S13" i="15"/>
  <c r="V14" i="15"/>
  <c r="T14" i="15"/>
  <c r="S14" i="15" s="1"/>
  <c r="W14" i="15" s="1"/>
  <c r="X14" i="15" s="1"/>
  <c r="L14" i="15"/>
  <c r="K14" i="15" s="1"/>
  <c r="O14" i="15" s="1"/>
  <c r="P14" i="15" s="1"/>
  <c r="N14" i="15"/>
  <c r="O12" i="15"/>
  <c r="P12" i="15" s="1"/>
  <c r="E9" i="13"/>
  <c r="F9" i="13" s="1"/>
  <c r="E188" i="15" l="1"/>
  <c r="D188" i="15" s="1"/>
  <c r="G188" i="15" s="1"/>
  <c r="E248" i="15"/>
  <c r="L15" i="15"/>
  <c r="K15" i="15" s="1"/>
  <c r="N15" i="15"/>
  <c r="T15" i="15"/>
  <c r="S15" i="15" s="1"/>
  <c r="W15" i="15" s="1"/>
  <c r="X15" i="15" s="1"/>
  <c r="V15" i="15"/>
  <c r="W13" i="15"/>
  <c r="X13" i="15" s="1"/>
  <c r="D9" i="13"/>
  <c r="C9" i="13" s="1"/>
  <c r="F188" i="15" l="1"/>
  <c r="F189" i="15" s="1"/>
  <c r="F190" i="15" s="1"/>
  <c r="F191" i="15" s="1"/>
  <c r="F192" i="15" s="1"/>
  <c r="F193" i="15" s="1"/>
  <c r="F194" i="15" s="1"/>
  <c r="F195" i="15" s="1"/>
  <c r="F196" i="15" s="1"/>
  <c r="F197" i="15" s="1"/>
  <c r="F198" i="15" s="1"/>
  <c r="F199" i="15" s="1"/>
  <c r="F200" i="15" s="1"/>
  <c r="F201" i="15" s="1"/>
  <c r="F202" i="15" s="1"/>
  <c r="F203" i="15" s="1"/>
  <c r="F204" i="15" s="1"/>
  <c r="F205" i="15" s="1"/>
  <c r="F206" i="15" s="1"/>
  <c r="F207" i="15" s="1"/>
  <c r="F208" i="15" s="1"/>
  <c r="F209" i="15" s="1"/>
  <c r="F210" i="15" s="1"/>
  <c r="F211" i="15" s="1"/>
  <c r="F212" i="15" s="1"/>
  <c r="F213" i="15" s="1"/>
  <c r="F214" i="15" s="1"/>
  <c r="F215" i="15" s="1"/>
  <c r="F216" i="15" s="1"/>
  <c r="F217" i="15" s="1"/>
  <c r="F218" i="15" s="1"/>
  <c r="F219" i="15" s="1"/>
  <c r="F220" i="15" s="1"/>
  <c r="F221" i="15" s="1"/>
  <c r="F222" i="15" s="1"/>
  <c r="F223" i="15" s="1"/>
  <c r="F224" i="15" s="1"/>
  <c r="F225" i="15" s="1"/>
  <c r="F226" i="15" s="1"/>
  <c r="F227" i="15" s="1"/>
  <c r="F228" i="15" s="1"/>
  <c r="F229" i="15" s="1"/>
  <c r="F230" i="15" s="1"/>
  <c r="F231" i="15" s="1"/>
  <c r="F232" i="15" s="1"/>
  <c r="F233" i="15" s="1"/>
  <c r="F234" i="15" s="1"/>
  <c r="F235" i="15" s="1"/>
  <c r="F236" i="15" s="1"/>
  <c r="F237" i="15" s="1"/>
  <c r="F238" i="15" s="1"/>
  <c r="F239" i="15" s="1"/>
  <c r="F240" i="15" s="1"/>
  <c r="F241" i="15" s="1"/>
  <c r="F242" i="15" s="1"/>
  <c r="F243" i="15" s="1"/>
  <c r="F244" i="15" s="1"/>
  <c r="F245" i="15" s="1"/>
  <c r="F246" i="15" s="1"/>
  <c r="F247" i="15" s="1"/>
  <c r="F248" i="15" s="1"/>
  <c r="D248" i="15"/>
  <c r="E249" i="15"/>
  <c r="H188" i="15"/>
  <c r="N16" i="15"/>
  <c r="L16" i="15"/>
  <c r="K16" i="15" s="1"/>
  <c r="O16" i="15" s="1"/>
  <c r="P16" i="15" s="1"/>
  <c r="T16" i="15"/>
  <c r="S16" i="15" s="1"/>
  <c r="W16" i="15" s="1"/>
  <c r="X16" i="15" s="1"/>
  <c r="V16" i="15"/>
  <c r="O15" i="15"/>
  <c r="P15" i="15" s="1"/>
  <c r="H9" i="13"/>
  <c r="G9" i="13"/>
  <c r="U10" i="13"/>
  <c r="E10" i="13"/>
  <c r="G248" i="15" l="1"/>
  <c r="D249" i="15"/>
  <c r="N17" i="15"/>
  <c r="L17" i="15"/>
  <c r="K17" i="15" s="1"/>
  <c r="O17" i="15" s="1"/>
  <c r="P17" i="15" s="1"/>
  <c r="V17" i="15"/>
  <c r="T17" i="15"/>
  <c r="S17" i="15" s="1"/>
  <c r="W17" i="15" s="1"/>
  <c r="X17" i="15" s="1"/>
  <c r="V10" i="13"/>
  <c r="H248" i="15" l="1"/>
  <c r="H249" i="15" s="1"/>
  <c r="G249" i="15"/>
  <c r="L18" i="15"/>
  <c r="K18" i="15" s="1"/>
  <c r="O18" i="15" s="1"/>
  <c r="P18" i="15" s="1"/>
  <c r="N18" i="15"/>
  <c r="V18" i="15"/>
  <c r="T18" i="15"/>
  <c r="S18" i="15" s="1"/>
  <c r="W18" i="15" s="1"/>
  <c r="X18" i="15" s="1"/>
  <c r="F10" i="13"/>
  <c r="D10" i="13"/>
  <c r="N19" i="15" l="1"/>
  <c r="L19" i="15"/>
  <c r="K19" i="15" s="1"/>
  <c r="O19" i="15" s="1"/>
  <c r="P19" i="15" s="1"/>
  <c r="T19" i="15"/>
  <c r="S19" i="15" s="1"/>
  <c r="W19" i="15" s="1"/>
  <c r="X19" i="15" s="1"/>
  <c r="V19" i="15"/>
  <c r="G10" i="13"/>
  <c r="T20" i="15" l="1"/>
  <c r="V20" i="15"/>
  <c r="N20" i="15"/>
  <c r="L20" i="15"/>
  <c r="K20" i="15" s="1"/>
  <c r="O20" i="15" s="1"/>
  <c r="P20" i="15" s="1"/>
  <c r="C10" i="13"/>
  <c r="S20" i="15" l="1"/>
  <c r="W20" i="15" s="1"/>
  <c r="X20" i="15" s="1"/>
  <c r="T9" i="13"/>
  <c r="S9" i="13" s="1"/>
  <c r="N21" i="15"/>
  <c r="L21" i="15"/>
  <c r="K21" i="15" s="1"/>
  <c r="O21" i="15" s="1"/>
  <c r="P21" i="15" s="1"/>
  <c r="V21" i="15"/>
  <c r="T21" i="15"/>
  <c r="S21" i="15" s="1"/>
  <c r="W21" i="15" s="1"/>
  <c r="X21" i="15" s="1"/>
  <c r="H10" i="13"/>
  <c r="L22" i="15" l="1"/>
  <c r="K22" i="15" s="1"/>
  <c r="O22" i="15" s="1"/>
  <c r="P22" i="15" s="1"/>
  <c r="N22" i="15"/>
  <c r="V22" i="15"/>
  <c r="T22" i="15"/>
  <c r="S22" i="15" s="1"/>
  <c r="W22" i="15" s="1"/>
  <c r="X22" i="15" s="1"/>
  <c r="X9" i="13"/>
  <c r="W9" i="13"/>
  <c r="L23" i="15" l="1"/>
  <c r="K23" i="15" s="1"/>
  <c r="O23" i="15" s="1"/>
  <c r="P23" i="15" s="1"/>
  <c r="N23" i="15"/>
  <c r="T23" i="15"/>
  <c r="S23" i="15" s="1"/>
  <c r="W23" i="15" s="1"/>
  <c r="X23" i="15" s="1"/>
  <c r="V23" i="15"/>
  <c r="N24" i="15" l="1"/>
  <c r="L24" i="15"/>
  <c r="K24" i="15" s="1"/>
  <c r="O24" i="15" s="1"/>
  <c r="P24" i="15" s="1"/>
  <c r="V24" i="15"/>
  <c r="T24" i="15"/>
  <c r="S24" i="15" s="1"/>
  <c r="W24" i="15" s="1"/>
  <c r="X24" i="15" s="1"/>
  <c r="V25" i="15" l="1"/>
  <c r="T25" i="15"/>
  <c r="S25" i="15" s="1"/>
  <c r="W25" i="15" s="1"/>
  <c r="X25" i="15" s="1"/>
  <c r="N25" i="15"/>
  <c r="L25" i="15"/>
  <c r="K25" i="15" s="1"/>
  <c r="O25" i="15" s="1"/>
  <c r="P25" i="15" s="1"/>
  <c r="L9" i="13"/>
  <c r="M9" i="13"/>
  <c r="L26" i="15" l="1"/>
  <c r="K26" i="15" s="1"/>
  <c r="O26" i="15" s="1"/>
  <c r="P26" i="15" s="1"/>
  <c r="N26" i="15"/>
  <c r="V26" i="15"/>
  <c r="T26" i="15"/>
  <c r="S26" i="15" s="1"/>
  <c r="W26" i="15" s="1"/>
  <c r="X26" i="15" s="1"/>
  <c r="N9" i="13"/>
  <c r="K9" i="13"/>
  <c r="P9" i="13"/>
  <c r="O9" i="13"/>
  <c r="U11" i="13"/>
  <c r="E11" i="13"/>
  <c r="N27" i="15" l="1"/>
  <c r="L27" i="15"/>
  <c r="K27" i="15" s="1"/>
  <c r="O27" i="15" s="1"/>
  <c r="P27" i="15" s="1"/>
  <c r="T27" i="15"/>
  <c r="S27" i="15" s="1"/>
  <c r="W27" i="15" s="1"/>
  <c r="X27" i="15" s="1"/>
  <c r="V27" i="15"/>
  <c r="V11" i="13"/>
  <c r="T28" i="15" l="1"/>
  <c r="S28" i="15" s="1"/>
  <c r="W28" i="15" s="1"/>
  <c r="X28" i="15" s="1"/>
  <c r="V28" i="15"/>
  <c r="N28" i="15"/>
  <c r="L28" i="15"/>
  <c r="K28" i="15" s="1"/>
  <c r="O28" i="15" s="1"/>
  <c r="P28" i="15" s="1"/>
  <c r="F11" i="13"/>
  <c r="D11" i="13"/>
  <c r="V29" i="15" l="1"/>
  <c r="T29" i="15"/>
  <c r="S29" i="15" s="1"/>
  <c r="W29" i="15" s="1"/>
  <c r="X29" i="15" s="1"/>
  <c r="N29" i="15"/>
  <c r="L29" i="15"/>
  <c r="K29" i="15" s="1"/>
  <c r="O29" i="15" s="1"/>
  <c r="P29" i="15" s="1"/>
  <c r="G11" i="13"/>
  <c r="L30" i="15" l="1"/>
  <c r="K30" i="15" s="1"/>
  <c r="O30" i="15" s="1"/>
  <c r="P30" i="15" s="1"/>
  <c r="N30" i="15"/>
  <c r="V30" i="15"/>
  <c r="T30" i="15"/>
  <c r="S30" i="15" s="1"/>
  <c r="W30" i="15" s="1"/>
  <c r="X30" i="15" s="1"/>
  <c r="C11" i="13"/>
  <c r="T31" i="15" l="1"/>
  <c r="S31" i="15" s="1"/>
  <c r="W31" i="15" s="1"/>
  <c r="X31" i="15" s="1"/>
  <c r="V31" i="15"/>
  <c r="L31" i="15"/>
  <c r="K31" i="15" s="1"/>
  <c r="O31" i="15" s="1"/>
  <c r="P31" i="15" s="1"/>
  <c r="N31" i="15"/>
  <c r="H11" i="13"/>
  <c r="T32" i="15" l="1"/>
  <c r="V32" i="15"/>
  <c r="N32" i="15"/>
  <c r="L32" i="15"/>
  <c r="K32" i="15" s="1"/>
  <c r="O32" i="15" s="1"/>
  <c r="P32" i="15" s="1"/>
  <c r="V33" i="15" l="1"/>
  <c r="T33" i="15"/>
  <c r="N33" i="15"/>
  <c r="L33" i="15"/>
  <c r="K33" i="15" s="1"/>
  <c r="O33" i="15" s="1"/>
  <c r="P33" i="15" s="1"/>
  <c r="S32" i="15"/>
  <c r="W32" i="15" s="1"/>
  <c r="X32" i="15" s="1"/>
  <c r="T10" i="13"/>
  <c r="S10" i="13" s="1"/>
  <c r="L34" i="15" l="1"/>
  <c r="K34" i="15" s="1"/>
  <c r="O34" i="15" s="1"/>
  <c r="P34" i="15" s="1"/>
  <c r="N34" i="15"/>
  <c r="S33" i="15"/>
  <c r="W33" i="15" s="1"/>
  <c r="X33" i="15" s="1"/>
  <c r="X10" i="13"/>
  <c r="W10" i="13"/>
  <c r="V34" i="15"/>
  <c r="T34" i="15"/>
  <c r="S34" i="15" s="1"/>
  <c r="W34" i="15" s="1"/>
  <c r="X34" i="15" s="1"/>
  <c r="L35" i="15" l="1"/>
  <c r="K35" i="15" s="1"/>
  <c r="O35" i="15" s="1"/>
  <c r="P35" i="15" s="1"/>
  <c r="N35" i="15"/>
  <c r="M36" i="15" s="1"/>
  <c r="T35" i="15"/>
  <c r="S35" i="15" s="1"/>
  <c r="W35" i="15" s="1"/>
  <c r="X35" i="15" s="1"/>
  <c r="V35" i="15"/>
  <c r="N36" i="15" l="1"/>
  <c r="L36" i="15"/>
  <c r="K36" i="15" s="1"/>
  <c r="O36" i="15" s="1"/>
  <c r="P36" i="15" s="1"/>
  <c r="T36" i="15"/>
  <c r="S36" i="15" s="1"/>
  <c r="W36" i="15" s="1"/>
  <c r="X36" i="15" s="1"/>
  <c r="V36" i="15"/>
  <c r="M10" i="13"/>
  <c r="L10" i="13"/>
  <c r="U12" i="13"/>
  <c r="V37" i="15" l="1"/>
  <c r="T37" i="15"/>
  <c r="N37" i="15"/>
  <c r="L37" i="15"/>
  <c r="K37" i="15" s="1"/>
  <c r="O37" i="15" s="1"/>
  <c r="P37" i="15" s="1"/>
  <c r="N10" i="13"/>
  <c r="V12" i="13"/>
  <c r="K10" i="13"/>
  <c r="O10" i="13"/>
  <c r="E12" i="13"/>
  <c r="S37" i="15" l="1"/>
  <c r="W37" i="15" s="1"/>
  <c r="X37" i="15" s="1"/>
  <c r="L38" i="15"/>
  <c r="K38" i="15" s="1"/>
  <c r="O38" i="15" s="1"/>
  <c r="P38" i="15" s="1"/>
  <c r="N38" i="15"/>
  <c r="V38" i="15"/>
  <c r="T38" i="15"/>
  <c r="S38" i="15" s="1"/>
  <c r="W38" i="15" s="1"/>
  <c r="X38" i="15" s="1"/>
  <c r="P10" i="13"/>
  <c r="F12" i="13"/>
  <c r="D12" i="13"/>
  <c r="L39" i="15" l="1"/>
  <c r="K39" i="15" s="1"/>
  <c r="O39" i="15" s="1"/>
  <c r="P39" i="15" s="1"/>
  <c r="N39" i="15"/>
  <c r="T39" i="15"/>
  <c r="S39" i="15" s="1"/>
  <c r="W39" i="15" s="1"/>
  <c r="X39" i="15" s="1"/>
  <c r="V39" i="15"/>
  <c r="G12" i="13"/>
  <c r="N40" i="15" l="1"/>
  <c r="L40" i="15"/>
  <c r="K40" i="15" s="1"/>
  <c r="O40" i="15" s="1"/>
  <c r="P40" i="15" s="1"/>
  <c r="T40" i="15"/>
  <c r="S40" i="15" s="1"/>
  <c r="W40" i="15" s="1"/>
  <c r="X40" i="15" s="1"/>
  <c r="V40" i="15"/>
  <c r="C12" i="13"/>
  <c r="V41" i="15" l="1"/>
  <c r="T41" i="15"/>
  <c r="S41" i="15" s="1"/>
  <c r="W41" i="15" s="1"/>
  <c r="X41" i="15" s="1"/>
  <c r="N41" i="15"/>
  <c r="L41" i="15"/>
  <c r="K41" i="15" s="1"/>
  <c r="O41" i="15" s="1"/>
  <c r="P41" i="15" s="1"/>
  <c r="H12" i="13"/>
  <c r="V42" i="15" l="1"/>
  <c r="T42" i="15"/>
  <c r="S42" i="15" s="1"/>
  <c r="W42" i="15" s="1"/>
  <c r="X42" i="15" s="1"/>
  <c r="L42" i="15"/>
  <c r="K42" i="15" s="1"/>
  <c r="O42" i="15" s="1"/>
  <c r="P42" i="15" s="1"/>
  <c r="N42" i="15"/>
  <c r="L43" i="15" l="1"/>
  <c r="K43" i="15" s="1"/>
  <c r="O43" i="15" s="1"/>
  <c r="P43" i="15" s="1"/>
  <c r="N43" i="15"/>
  <c r="T43" i="15"/>
  <c r="S43" i="15" s="1"/>
  <c r="W43" i="15" s="1"/>
  <c r="X43" i="15" s="1"/>
  <c r="V43" i="15"/>
  <c r="T44" i="15" l="1"/>
  <c r="V44" i="15"/>
  <c r="N44" i="15"/>
  <c r="L44" i="15"/>
  <c r="K44" i="15" s="1"/>
  <c r="O44" i="15" s="1"/>
  <c r="P44" i="15" s="1"/>
  <c r="V45" i="15" l="1"/>
  <c r="T45" i="15"/>
  <c r="N45" i="15"/>
  <c r="L45" i="15"/>
  <c r="K45" i="15" s="1"/>
  <c r="O45" i="15" s="1"/>
  <c r="P45" i="15" s="1"/>
  <c r="S44" i="15"/>
  <c r="W44" i="15" s="1"/>
  <c r="X44" i="15" s="1"/>
  <c r="T11" i="13"/>
  <c r="S11" i="13" s="1"/>
  <c r="L46" i="15" l="1"/>
  <c r="K46" i="15" s="1"/>
  <c r="O46" i="15" s="1"/>
  <c r="P46" i="15" s="1"/>
  <c r="N46" i="15"/>
  <c r="S45" i="15"/>
  <c r="W45" i="15" s="1"/>
  <c r="X45" i="15" s="1"/>
  <c r="X11" i="13"/>
  <c r="W11" i="13"/>
  <c r="V46" i="15"/>
  <c r="T46" i="15"/>
  <c r="S46" i="15" s="1"/>
  <c r="W46" i="15" s="1"/>
  <c r="X46" i="15" s="1"/>
  <c r="M11" i="13"/>
  <c r="L11" i="13"/>
  <c r="U13" i="13"/>
  <c r="L47" i="15" l="1"/>
  <c r="K47" i="15" s="1"/>
  <c r="O47" i="15" s="1"/>
  <c r="P47" i="15" s="1"/>
  <c r="N47" i="15"/>
  <c r="T47" i="15"/>
  <c r="S47" i="15" s="1"/>
  <c r="W47" i="15" s="1"/>
  <c r="X47" i="15" s="1"/>
  <c r="V47" i="15"/>
  <c r="V13" i="13"/>
  <c r="N11" i="13"/>
  <c r="K11" i="13"/>
  <c r="O11" i="13"/>
  <c r="E13" i="13"/>
  <c r="N48" i="15" l="1"/>
  <c r="L48" i="15"/>
  <c r="K48" i="15" s="1"/>
  <c r="O48" i="15" s="1"/>
  <c r="P48" i="15" s="1"/>
  <c r="V48" i="15"/>
  <c r="T48" i="15"/>
  <c r="S48" i="15" s="1"/>
  <c r="W48" i="15" s="1"/>
  <c r="X48" i="15" s="1"/>
  <c r="P11" i="13"/>
  <c r="F13" i="13"/>
  <c r="D13" i="13"/>
  <c r="V49" i="15" l="1"/>
  <c r="T49" i="15"/>
  <c r="S49" i="15" s="1"/>
  <c r="W49" i="15" s="1"/>
  <c r="X49" i="15" s="1"/>
  <c r="N49" i="15"/>
  <c r="L49" i="15"/>
  <c r="K49" i="15" s="1"/>
  <c r="O49" i="15" s="1"/>
  <c r="P49" i="15" s="1"/>
  <c r="G13" i="13"/>
  <c r="V50" i="15" l="1"/>
  <c r="T50" i="15"/>
  <c r="L50" i="15"/>
  <c r="K50" i="15" s="1"/>
  <c r="O50" i="15" s="1"/>
  <c r="P50" i="15" s="1"/>
  <c r="N50" i="15"/>
  <c r="C13" i="13"/>
  <c r="S50" i="15" l="1"/>
  <c r="W50" i="15" s="1"/>
  <c r="X50" i="15" s="1"/>
  <c r="T51" i="15"/>
  <c r="S51" i="15" s="1"/>
  <c r="W51" i="15" s="1"/>
  <c r="X51" i="15" s="1"/>
  <c r="V51" i="15"/>
  <c r="L51" i="15"/>
  <c r="K51" i="15" s="1"/>
  <c r="O51" i="15" s="1"/>
  <c r="P51" i="15" s="1"/>
  <c r="N51" i="15"/>
  <c r="H13" i="13"/>
  <c r="N52" i="15" l="1"/>
  <c r="L52" i="15"/>
  <c r="K52" i="15" s="1"/>
  <c r="O52" i="15" s="1"/>
  <c r="P52" i="15" s="1"/>
  <c r="T52" i="15"/>
  <c r="S52" i="15" s="1"/>
  <c r="W52" i="15" s="1"/>
  <c r="X52" i="15" s="1"/>
  <c r="V52" i="15"/>
  <c r="V53" i="15" l="1"/>
  <c r="T53" i="15"/>
  <c r="S53" i="15" s="1"/>
  <c r="W53" i="15" s="1"/>
  <c r="X53" i="15" s="1"/>
  <c r="N53" i="15"/>
  <c r="L53" i="15"/>
  <c r="K53" i="15" s="1"/>
  <c r="O53" i="15" s="1"/>
  <c r="P53" i="15" s="1"/>
  <c r="L54" i="15" l="1"/>
  <c r="K54" i="15" s="1"/>
  <c r="O54" i="15" s="1"/>
  <c r="P54" i="15" s="1"/>
  <c r="N54" i="15"/>
  <c r="V54" i="15"/>
  <c r="T54" i="15"/>
  <c r="S54" i="15" s="1"/>
  <c r="W54" i="15" s="1"/>
  <c r="X54" i="15" s="1"/>
  <c r="L55" i="15" l="1"/>
  <c r="K55" i="15" s="1"/>
  <c r="O55" i="15" s="1"/>
  <c r="P55" i="15" s="1"/>
  <c r="N55" i="15"/>
  <c r="M56" i="15" s="1"/>
  <c r="M12" i="13" s="1"/>
  <c r="T55" i="15"/>
  <c r="S55" i="15" s="1"/>
  <c r="W55" i="15" s="1"/>
  <c r="X55" i="15" s="1"/>
  <c r="V55" i="15"/>
  <c r="U14" i="13"/>
  <c r="E14" i="13"/>
  <c r="N56" i="15" l="1"/>
  <c r="L56" i="15"/>
  <c r="K56" i="15" s="1"/>
  <c r="O56" i="15" s="1"/>
  <c r="P56" i="15" s="1"/>
  <c r="T56" i="15"/>
  <c r="V56" i="15"/>
  <c r="N12" i="13"/>
  <c r="V14" i="13"/>
  <c r="L12" i="13" l="1"/>
  <c r="K12" i="13" s="1"/>
  <c r="S56" i="15"/>
  <c r="W56" i="15" s="1"/>
  <c r="X56" i="15" s="1"/>
  <c r="T12" i="13"/>
  <c r="S12" i="13" s="1"/>
  <c r="V57" i="15"/>
  <c r="T57" i="15"/>
  <c r="N57" i="15"/>
  <c r="L57" i="15"/>
  <c r="K57" i="15" s="1"/>
  <c r="O57" i="15" s="1"/>
  <c r="P57" i="15" s="1"/>
  <c r="O12" i="13"/>
  <c r="F14" i="13"/>
  <c r="S57" i="15" l="1"/>
  <c r="W57" i="15" s="1"/>
  <c r="X57" i="15" s="1"/>
  <c r="V58" i="15"/>
  <c r="T58" i="15"/>
  <c r="S58" i="15" s="1"/>
  <c r="W58" i="15" s="1"/>
  <c r="X58" i="15" s="1"/>
  <c r="L58" i="15"/>
  <c r="K58" i="15" s="1"/>
  <c r="O58" i="15" s="1"/>
  <c r="P58" i="15" s="1"/>
  <c r="N58" i="15"/>
  <c r="X12" i="13"/>
  <c r="W12" i="13"/>
  <c r="P12" i="13"/>
  <c r="D14" i="13"/>
  <c r="L59" i="15" l="1"/>
  <c r="K59" i="15" s="1"/>
  <c r="O59" i="15" s="1"/>
  <c r="P59" i="15" s="1"/>
  <c r="N59" i="15"/>
  <c r="T59" i="15"/>
  <c r="V59" i="15"/>
  <c r="C14" i="13"/>
  <c r="N60" i="15" l="1"/>
  <c r="L60" i="15"/>
  <c r="K60" i="15" s="1"/>
  <c r="O60" i="15" s="1"/>
  <c r="P60" i="15" s="1"/>
  <c r="T60" i="15"/>
  <c r="S60" i="15" s="1"/>
  <c r="W60" i="15" s="1"/>
  <c r="X60" i="15" s="1"/>
  <c r="V60" i="15"/>
  <c r="S59" i="15"/>
  <c r="W59" i="15" s="1"/>
  <c r="X59" i="15" s="1"/>
  <c r="H14" i="13"/>
  <c r="G14" i="13"/>
  <c r="V61" i="15" l="1"/>
  <c r="T61" i="15"/>
  <c r="S61" i="15" s="1"/>
  <c r="W61" i="15" s="1"/>
  <c r="X61" i="15" s="1"/>
  <c r="N61" i="15"/>
  <c r="L61" i="15"/>
  <c r="K61" i="15" s="1"/>
  <c r="O61" i="15" s="1"/>
  <c r="P61" i="15" s="1"/>
  <c r="V62" i="15" l="1"/>
  <c r="T62" i="15"/>
  <c r="L62" i="15"/>
  <c r="K62" i="15" s="1"/>
  <c r="O62" i="15" s="1"/>
  <c r="P62" i="15" s="1"/>
  <c r="N62" i="15"/>
  <c r="L63" i="15" l="1"/>
  <c r="K63" i="15" s="1"/>
  <c r="O63" i="15" s="1"/>
  <c r="P63" i="15" s="1"/>
  <c r="N63" i="15"/>
  <c r="S62" i="15"/>
  <c r="W62" i="15" s="1"/>
  <c r="X62" i="15" s="1"/>
  <c r="T63" i="15"/>
  <c r="S63" i="15" s="1"/>
  <c r="W63" i="15" s="1"/>
  <c r="X63" i="15" s="1"/>
  <c r="V63" i="15"/>
  <c r="T64" i="15" l="1"/>
  <c r="S64" i="15" s="1"/>
  <c r="W64" i="15" s="1"/>
  <c r="X64" i="15" s="1"/>
  <c r="V64" i="15"/>
  <c r="N64" i="15"/>
  <c r="L64" i="15"/>
  <c r="K64" i="15" s="1"/>
  <c r="O64" i="15" s="1"/>
  <c r="P64" i="15" s="1"/>
  <c r="U15" i="13"/>
  <c r="N65" i="15" l="1"/>
  <c r="L65" i="15"/>
  <c r="K65" i="15" s="1"/>
  <c r="O65" i="15" s="1"/>
  <c r="P65" i="15" s="1"/>
  <c r="V65" i="15"/>
  <c r="T65" i="15"/>
  <c r="S65" i="15" s="1"/>
  <c r="W65" i="15" s="1"/>
  <c r="X65" i="15" s="1"/>
  <c r="V15" i="13"/>
  <c r="E15" i="13"/>
  <c r="L66" i="15" l="1"/>
  <c r="N66" i="15"/>
  <c r="V66" i="15"/>
  <c r="T66" i="15"/>
  <c r="S66" i="15" s="1"/>
  <c r="W66" i="15" s="1"/>
  <c r="X66" i="15" s="1"/>
  <c r="F15" i="13"/>
  <c r="T67" i="15" l="1"/>
  <c r="S67" i="15" s="1"/>
  <c r="W67" i="15" s="1"/>
  <c r="X67" i="15" s="1"/>
  <c r="V67" i="15"/>
  <c r="N67" i="15"/>
  <c r="M68" i="15" s="1"/>
  <c r="M13" i="13" s="1"/>
  <c r="N13" i="13" s="1"/>
  <c r="L67" i="15"/>
  <c r="K67" i="15" s="1"/>
  <c r="O67" i="15" s="1"/>
  <c r="P67" i="15" s="1"/>
  <c r="K66" i="15"/>
  <c r="O66" i="15" s="1"/>
  <c r="P66" i="15" s="1"/>
  <c r="D15" i="13"/>
  <c r="N68" i="15" l="1"/>
  <c r="L68" i="15"/>
  <c r="T68" i="15"/>
  <c r="V68" i="15"/>
  <c r="C15" i="13"/>
  <c r="K68" i="15" l="1"/>
  <c r="O68" i="15" s="1"/>
  <c r="P68" i="15" s="1"/>
  <c r="L13" i="13"/>
  <c r="K13" i="13" s="1"/>
  <c r="N69" i="15"/>
  <c r="L69" i="15"/>
  <c r="K69" i="15" s="1"/>
  <c r="O69" i="15" s="1"/>
  <c r="P69" i="15" s="1"/>
  <c r="V69" i="15"/>
  <c r="T69" i="15"/>
  <c r="S68" i="15"/>
  <c r="W68" i="15" s="1"/>
  <c r="X68" i="15" s="1"/>
  <c r="T13" i="13"/>
  <c r="S13" i="13" s="1"/>
  <c r="H15" i="13"/>
  <c r="G15" i="13"/>
  <c r="X13" i="13" l="1"/>
  <c r="W13" i="13"/>
  <c r="L70" i="15"/>
  <c r="K70" i="15" s="1"/>
  <c r="O70" i="15" s="1"/>
  <c r="P70" i="15" s="1"/>
  <c r="N70" i="15"/>
  <c r="S69" i="15"/>
  <c r="W69" i="15" s="1"/>
  <c r="X69" i="15" s="1"/>
  <c r="V70" i="15"/>
  <c r="T70" i="15"/>
  <c r="S70" i="15" s="1"/>
  <c r="W70" i="15" s="1"/>
  <c r="X70" i="15" s="1"/>
  <c r="P13" i="13"/>
  <c r="O13" i="13"/>
  <c r="L71" i="15" l="1"/>
  <c r="K71" i="15" s="1"/>
  <c r="O71" i="15" s="1"/>
  <c r="P71" i="15" s="1"/>
  <c r="N71" i="15"/>
  <c r="T71" i="15"/>
  <c r="V71" i="15"/>
  <c r="N72" i="15" l="1"/>
  <c r="L72" i="15"/>
  <c r="K72" i="15" s="1"/>
  <c r="O72" i="15" s="1"/>
  <c r="P72" i="15" s="1"/>
  <c r="T72" i="15"/>
  <c r="S72" i="15" s="1"/>
  <c r="W72" i="15" s="1"/>
  <c r="X72" i="15" s="1"/>
  <c r="V72" i="15"/>
  <c r="S71" i="15"/>
  <c r="W71" i="15" s="1"/>
  <c r="X71" i="15" s="1"/>
  <c r="V73" i="15" l="1"/>
  <c r="T73" i="15"/>
  <c r="S73" i="15" s="1"/>
  <c r="W73" i="15" s="1"/>
  <c r="X73" i="15" s="1"/>
  <c r="N73" i="15"/>
  <c r="L73" i="15"/>
  <c r="K73" i="15" s="1"/>
  <c r="O73" i="15" s="1"/>
  <c r="P73" i="15" s="1"/>
  <c r="M14" i="13"/>
  <c r="N14" i="13" s="1"/>
  <c r="U16" i="13"/>
  <c r="E16" i="13"/>
  <c r="L74" i="15" l="1"/>
  <c r="K74" i="15" s="1"/>
  <c r="O74" i="15" s="1"/>
  <c r="P74" i="15" s="1"/>
  <c r="N74" i="15"/>
  <c r="V74" i="15"/>
  <c r="T74" i="15"/>
  <c r="S74" i="15" s="1"/>
  <c r="W74" i="15" s="1"/>
  <c r="X74" i="15" s="1"/>
  <c r="V16" i="13"/>
  <c r="T75" i="15" l="1"/>
  <c r="S75" i="15" s="1"/>
  <c r="W75" i="15" s="1"/>
  <c r="X75" i="15" s="1"/>
  <c r="V75" i="15"/>
  <c r="N75" i="15"/>
  <c r="L75" i="15"/>
  <c r="F16" i="13"/>
  <c r="D16" i="13"/>
  <c r="T76" i="15" l="1"/>
  <c r="S76" i="15" s="1"/>
  <c r="W76" i="15" s="1"/>
  <c r="X76" i="15" s="1"/>
  <c r="V76" i="15"/>
  <c r="N76" i="15"/>
  <c r="L76" i="15"/>
  <c r="K76" i="15" s="1"/>
  <c r="O76" i="15" s="1"/>
  <c r="P76" i="15" s="1"/>
  <c r="K75" i="15"/>
  <c r="O75" i="15" s="1"/>
  <c r="P75" i="15" s="1"/>
  <c r="C16" i="13"/>
  <c r="V77" i="15" l="1"/>
  <c r="T77" i="15"/>
  <c r="S77" i="15" s="1"/>
  <c r="W77" i="15" s="1"/>
  <c r="X77" i="15" s="1"/>
  <c r="N77" i="15"/>
  <c r="L77" i="15"/>
  <c r="H16" i="13"/>
  <c r="G16" i="13"/>
  <c r="L78" i="15" l="1"/>
  <c r="K78" i="15" s="1"/>
  <c r="O78" i="15" s="1"/>
  <c r="P78" i="15" s="1"/>
  <c r="N78" i="15"/>
  <c r="K77" i="15"/>
  <c r="O77" i="15" s="1"/>
  <c r="P77" i="15" s="1"/>
  <c r="V78" i="15"/>
  <c r="T78" i="15"/>
  <c r="S78" i="15" s="1"/>
  <c r="W78" i="15" s="1"/>
  <c r="X78" i="15" s="1"/>
  <c r="L79" i="15" l="1"/>
  <c r="N79" i="15"/>
  <c r="T79" i="15"/>
  <c r="S79" i="15" s="1"/>
  <c r="W79" i="15" s="1"/>
  <c r="X79" i="15" s="1"/>
  <c r="V79" i="15"/>
  <c r="V80" i="15" l="1"/>
  <c r="T80" i="15"/>
  <c r="N80" i="15"/>
  <c r="L80" i="15"/>
  <c r="K80" i="15" s="1"/>
  <c r="O80" i="15" s="1"/>
  <c r="P80" i="15" s="1"/>
  <c r="K79" i="15"/>
  <c r="O79" i="15" s="1"/>
  <c r="P79" i="15" s="1"/>
  <c r="P14" i="13" l="1"/>
  <c r="O14" i="13"/>
  <c r="L14" i="13"/>
  <c r="K14" i="13" s="1"/>
  <c r="N81" i="15"/>
  <c r="L81" i="15"/>
  <c r="K81" i="15" s="1"/>
  <c r="O81" i="15" s="1"/>
  <c r="P81" i="15" s="1"/>
  <c r="S80" i="15"/>
  <c r="W80" i="15" s="1"/>
  <c r="X80" i="15" s="1"/>
  <c r="T14" i="13"/>
  <c r="S14" i="13" s="1"/>
  <c r="V81" i="15"/>
  <c r="T81" i="15"/>
  <c r="U17" i="13"/>
  <c r="E17" i="13"/>
  <c r="X14" i="13" l="1"/>
  <c r="W14" i="13"/>
  <c r="S81" i="15"/>
  <c r="W81" i="15" s="1"/>
  <c r="X81" i="15" s="1"/>
  <c r="V82" i="15"/>
  <c r="T82" i="15"/>
  <c r="S82" i="15" s="1"/>
  <c r="W82" i="15" s="1"/>
  <c r="X82" i="15" s="1"/>
  <c r="L82" i="15"/>
  <c r="K82" i="15" s="1"/>
  <c r="O82" i="15" s="1"/>
  <c r="P82" i="15" s="1"/>
  <c r="N82" i="15"/>
  <c r="V17" i="13"/>
  <c r="N83" i="15" l="1"/>
  <c r="L83" i="15"/>
  <c r="T83" i="15"/>
  <c r="S83" i="15" s="1"/>
  <c r="W83" i="15" s="1"/>
  <c r="X83" i="15" s="1"/>
  <c r="V83" i="15"/>
  <c r="F17" i="13"/>
  <c r="D17" i="13"/>
  <c r="T84" i="15" l="1"/>
  <c r="V84" i="15"/>
  <c r="K83" i="15"/>
  <c r="O83" i="15" s="1"/>
  <c r="P83" i="15" s="1"/>
  <c r="N84" i="15"/>
  <c r="L84" i="15"/>
  <c r="K84" i="15" s="1"/>
  <c r="O84" i="15" s="1"/>
  <c r="P84" i="15" s="1"/>
  <c r="C17" i="13"/>
  <c r="N85" i="15" l="1"/>
  <c r="L85" i="15"/>
  <c r="K85" i="15" s="1"/>
  <c r="O85" i="15" s="1"/>
  <c r="P85" i="15" s="1"/>
  <c r="V85" i="15"/>
  <c r="T85" i="15"/>
  <c r="S85" i="15" s="1"/>
  <c r="W85" i="15" s="1"/>
  <c r="X85" i="15" s="1"/>
  <c r="S84" i="15"/>
  <c r="W84" i="15" s="1"/>
  <c r="X84" i="15" s="1"/>
  <c r="H17" i="13"/>
  <c r="G17" i="13"/>
  <c r="L86" i="15" l="1"/>
  <c r="K86" i="15" s="1"/>
  <c r="O86" i="15" s="1"/>
  <c r="P86" i="15" s="1"/>
  <c r="N86" i="15"/>
  <c r="V86" i="15"/>
  <c r="T86" i="15"/>
  <c r="S86" i="15" s="1"/>
  <c r="W86" i="15" s="1"/>
  <c r="X86" i="15" s="1"/>
  <c r="T87" i="15" l="1"/>
  <c r="V87" i="15"/>
  <c r="L87" i="15"/>
  <c r="N87" i="15"/>
  <c r="M88" i="15" s="1"/>
  <c r="M15" i="13" s="1"/>
  <c r="N15" i="13" s="1"/>
  <c r="V88" i="15" l="1"/>
  <c r="T88" i="15"/>
  <c r="S88" i="15" s="1"/>
  <c r="W88" i="15" s="1"/>
  <c r="X88" i="15" s="1"/>
  <c r="L88" i="15"/>
  <c r="K88" i="15" s="1"/>
  <c r="O88" i="15" s="1"/>
  <c r="P88" i="15" s="1"/>
  <c r="N88" i="15"/>
  <c r="K87" i="15"/>
  <c r="O87" i="15" s="1"/>
  <c r="P87" i="15" s="1"/>
  <c r="S87" i="15"/>
  <c r="W87" i="15" s="1"/>
  <c r="X87" i="15" s="1"/>
  <c r="N89" i="15" l="1"/>
  <c r="L89" i="15"/>
  <c r="K89" i="15" s="1"/>
  <c r="O89" i="15" s="1"/>
  <c r="P89" i="15" s="1"/>
  <c r="T89" i="15"/>
  <c r="S89" i="15" s="1"/>
  <c r="W89" i="15" s="1"/>
  <c r="X89" i="15" s="1"/>
  <c r="V89" i="15"/>
  <c r="M16" i="13"/>
  <c r="N16" i="13" s="1"/>
  <c r="U18" i="13"/>
  <c r="E18" i="13"/>
  <c r="V90" i="15" l="1"/>
  <c r="T90" i="15"/>
  <c r="S90" i="15" s="1"/>
  <c r="W90" i="15" s="1"/>
  <c r="X90" i="15" s="1"/>
  <c r="N90" i="15"/>
  <c r="L90" i="15"/>
  <c r="K90" i="15" s="1"/>
  <c r="O90" i="15" s="1"/>
  <c r="P90" i="15" s="1"/>
  <c r="V18" i="13"/>
  <c r="V91" i="15" l="1"/>
  <c r="T91" i="15"/>
  <c r="S91" i="15" s="1"/>
  <c r="W91" i="15" s="1"/>
  <c r="X91" i="15" s="1"/>
  <c r="N91" i="15"/>
  <c r="L91" i="15"/>
  <c r="K91" i="15" s="1"/>
  <c r="O91" i="15" s="1"/>
  <c r="P91" i="15" s="1"/>
  <c r="F18" i="13"/>
  <c r="D18" i="13"/>
  <c r="L92" i="15" l="1"/>
  <c r="N92" i="15"/>
  <c r="T92" i="15"/>
  <c r="V92" i="15"/>
  <c r="C18" i="13"/>
  <c r="T93" i="15" l="1"/>
  <c r="V93" i="15"/>
  <c r="L93" i="15"/>
  <c r="N93" i="15"/>
  <c r="K92" i="15"/>
  <c r="O92" i="15" s="1"/>
  <c r="P92" i="15" s="1"/>
  <c r="L15" i="13"/>
  <c r="K15" i="13" s="1"/>
  <c r="S92" i="15"/>
  <c r="W92" i="15" s="1"/>
  <c r="X92" i="15" s="1"/>
  <c r="T15" i="13"/>
  <c r="S15" i="13" s="1"/>
  <c r="H18" i="13"/>
  <c r="G18" i="13"/>
  <c r="T94" i="15" l="1"/>
  <c r="S94" i="15" s="1"/>
  <c r="W94" i="15" s="1"/>
  <c r="X94" i="15" s="1"/>
  <c r="V94" i="15"/>
  <c r="N94" i="15"/>
  <c r="L94" i="15"/>
  <c r="K94" i="15" s="1"/>
  <c r="O94" i="15" s="1"/>
  <c r="P94" i="15" s="1"/>
  <c r="X15" i="13"/>
  <c r="W15" i="13"/>
  <c r="K93" i="15"/>
  <c r="O93" i="15" s="1"/>
  <c r="P93" i="15" s="1"/>
  <c r="P15" i="13"/>
  <c r="O15" i="13"/>
  <c r="S93" i="15"/>
  <c r="W93" i="15" s="1"/>
  <c r="X93" i="15" s="1"/>
  <c r="V95" i="15" l="1"/>
  <c r="T95" i="15"/>
  <c r="L95" i="15"/>
  <c r="N95" i="15"/>
  <c r="L96" i="15" l="1"/>
  <c r="K96" i="15" s="1"/>
  <c r="O96" i="15" s="1"/>
  <c r="P96" i="15" s="1"/>
  <c r="N96" i="15"/>
  <c r="K95" i="15"/>
  <c r="O95" i="15" s="1"/>
  <c r="P95" i="15" s="1"/>
  <c r="S95" i="15"/>
  <c r="W95" i="15" s="1"/>
  <c r="X95" i="15" s="1"/>
  <c r="V96" i="15"/>
  <c r="T96" i="15"/>
  <c r="S96" i="15" s="1"/>
  <c r="W96" i="15" s="1"/>
  <c r="X96" i="15" s="1"/>
  <c r="N97" i="15" l="1"/>
  <c r="L97" i="15"/>
  <c r="T97" i="15"/>
  <c r="V97" i="15"/>
  <c r="M17" i="13"/>
  <c r="N17" i="13" s="1"/>
  <c r="U19" i="13"/>
  <c r="V19" i="13" s="1"/>
  <c r="E19" i="13"/>
  <c r="T98" i="15" l="1"/>
  <c r="S98" i="15" s="1"/>
  <c r="W98" i="15" s="1"/>
  <c r="X98" i="15" s="1"/>
  <c r="V98" i="15"/>
  <c r="K97" i="15"/>
  <c r="O97" i="15" s="1"/>
  <c r="P97" i="15" s="1"/>
  <c r="S97" i="15"/>
  <c r="W97" i="15" s="1"/>
  <c r="X97" i="15" s="1"/>
  <c r="N98" i="15"/>
  <c r="L98" i="15"/>
  <c r="K98" i="15" s="1"/>
  <c r="O98" i="15" s="1"/>
  <c r="P98" i="15" s="1"/>
  <c r="V99" i="15" l="1"/>
  <c r="T99" i="15"/>
  <c r="N99" i="15"/>
  <c r="L99" i="15"/>
  <c r="K99" i="15" s="1"/>
  <c r="O99" i="15" s="1"/>
  <c r="P99" i="15" s="1"/>
  <c r="F19" i="13"/>
  <c r="D19" i="13"/>
  <c r="T100" i="15" l="1"/>
  <c r="S100" i="15" s="1"/>
  <c r="W100" i="15" s="1"/>
  <c r="X100" i="15" s="1"/>
  <c r="V100" i="15"/>
  <c r="L100" i="15"/>
  <c r="K100" i="15" s="1"/>
  <c r="O100" i="15" s="1"/>
  <c r="P100" i="15" s="1"/>
  <c r="N100" i="15"/>
  <c r="S99" i="15"/>
  <c r="W99" i="15" s="1"/>
  <c r="X99" i="15" s="1"/>
  <c r="C19" i="13"/>
  <c r="N101" i="15" l="1"/>
  <c r="L101" i="15"/>
  <c r="K101" i="15" s="1"/>
  <c r="O101" i="15" s="1"/>
  <c r="P101" i="15" s="1"/>
  <c r="T101" i="15"/>
  <c r="V101" i="15"/>
  <c r="H19" i="13"/>
  <c r="G19" i="13"/>
  <c r="V102" i="15" l="1"/>
  <c r="T102" i="15"/>
  <c r="S102" i="15" s="1"/>
  <c r="W102" i="15" s="1"/>
  <c r="X102" i="15" s="1"/>
  <c r="S101" i="15"/>
  <c r="W101" i="15" s="1"/>
  <c r="X101" i="15" s="1"/>
  <c r="N102" i="15"/>
  <c r="L102" i="15"/>
  <c r="K102" i="15" s="1"/>
  <c r="O102" i="15" s="1"/>
  <c r="P102" i="15" s="1"/>
  <c r="L103" i="15" l="1"/>
  <c r="K103" i="15" s="1"/>
  <c r="O103" i="15" s="1"/>
  <c r="P103" i="15" s="1"/>
  <c r="N103" i="15"/>
  <c r="V103" i="15"/>
  <c r="T103" i="15"/>
  <c r="S103" i="15" s="1"/>
  <c r="W103" i="15" s="1"/>
  <c r="X103" i="15" s="1"/>
  <c r="L104" i="15" l="1"/>
  <c r="N104" i="15"/>
  <c r="V104" i="15"/>
  <c r="T104" i="15"/>
  <c r="M18" i="13"/>
  <c r="N18" i="13" s="1"/>
  <c r="U20" i="13"/>
  <c r="V20" i="13" s="1"/>
  <c r="L105" i="15" l="1"/>
  <c r="N105" i="15"/>
  <c r="S104" i="15"/>
  <c r="W104" i="15" s="1"/>
  <c r="X104" i="15" s="1"/>
  <c r="T16" i="13"/>
  <c r="S16" i="13" s="1"/>
  <c r="V105" i="15"/>
  <c r="T105" i="15"/>
  <c r="K104" i="15"/>
  <c r="O104" i="15" s="1"/>
  <c r="P104" i="15" s="1"/>
  <c r="L16" i="13"/>
  <c r="K16" i="13" s="1"/>
  <c r="E20" i="13"/>
  <c r="P16" i="13" l="1"/>
  <c r="O16" i="13"/>
  <c r="S105" i="15"/>
  <c r="W105" i="15" s="1"/>
  <c r="X105" i="15" s="1"/>
  <c r="L106" i="15"/>
  <c r="K106" i="15" s="1"/>
  <c r="O106" i="15" s="1"/>
  <c r="P106" i="15" s="1"/>
  <c r="N106" i="15"/>
  <c r="X16" i="13"/>
  <c r="W16" i="13"/>
  <c r="T106" i="15"/>
  <c r="S106" i="15" s="1"/>
  <c r="W106" i="15" s="1"/>
  <c r="X106" i="15" s="1"/>
  <c r="V106" i="15"/>
  <c r="K105" i="15"/>
  <c r="O105" i="15" s="1"/>
  <c r="P105" i="15" s="1"/>
  <c r="F20" i="13"/>
  <c r="D20" i="13"/>
  <c r="T107" i="15" l="1"/>
  <c r="V107" i="15"/>
  <c r="N107" i="15"/>
  <c r="L107" i="15"/>
  <c r="C20" i="13"/>
  <c r="T108" i="15" l="1"/>
  <c r="S108" i="15" s="1"/>
  <c r="W108" i="15" s="1"/>
  <c r="X108" i="15" s="1"/>
  <c r="V108" i="15"/>
  <c r="S107" i="15"/>
  <c r="W107" i="15" s="1"/>
  <c r="X107" i="15" s="1"/>
  <c r="K107" i="15"/>
  <c r="O107" i="15" s="1"/>
  <c r="P107" i="15" s="1"/>
  <c r="N108" i="15"/>
  <c r="L108" i="15"/>
  <c r="K108" i="15" s="1"/>
  <c r="O108" i="15" s="1"/>
  <c r="P108" i="15" s="1"/>
  <c r="H20" i="13"/>
  <c r="G20" i="13"/>
  <c r="V109" i="15" l="1"/>
  <c r="T109" i="15"/>
  <c r="L109" i="15"/>
  <c r="N109" i="15"/>
  <c r="L110" i="15" l="1"/>
  <c r="K110" i="15" s="1"/>
  <c r="O110" i="15" s="1"/>
  <c r="P110" i="15" s="1"/>
  <c r="N110" i="15"/>
  <c r="S109" i="15"/>
  <c r="W109" i="15" s="1"/>
  <c r="X109" i="15" s="1"/>
  <c r="T110" i="15"/>
  <c r="S110" i="15" s="1"/>
  <c r="W110" i="15" s="1"/>
  <c r="X110" i="15" s="1"/>
  <c r="V110" i="15"/>
  <c r="K109" i="15"/>
  <c r="O109" i="15" s="1"/>
  <c r="P109" i="15" s="1"/>
  <c r="N111" i="15" l="1"/>
  <c r="L111" i="15"/>
  <c r="T111" i="15"/>
  <c r="V111" i="15"/>
  <c r="M19" i="13"/>
  <c r="N19" i="13" s="1"/>
  <c r="U21" i="13"/>
  <c r="V21" i="13" s="1"/>
  <c r="E21" i="13"/>
  <c r="K111" i="15" l="1"/>
  <c r="O111" i="15" s="1"/>
  <c r="P111" i="15" s="1"/>
  <c r="V112" i="15"/>
  <c r="T112" i="15"/>
  <c r="S112" i="15" s="1"/>
  <c r="W112" i="15" s="1"/>
  <c r="X112" i="15" s="1"/>
  <c r="S111" i="15"/>
  <c r="W111" i="15" s="1"/>
  <c r="X111" i="15" s="1"/>
  <c r="N112" i="15"/>
  <c r="L112" i="15"/>
  <c r="K112" i="15" s="1"/>
  <c r="O112" i="15" s="1"/>
  <c r="P112" i="15" s="1"/>
  <c r="N113" i="15" l="1"/>
  <c r="L113" i="15"/>
  <c r="V113" i="15"/>
  <c r="T113" i="15"/>
  <c r="F21" i="13"/>
  <c r="D21" i="13"/>
  <c r="S113" i="15" l="1"/>
  <c r="W113" i="15" s="1"/>
  <c r="X113" i="15" s="1"/>
  <c r="T114" i="15"/>
  <c r="S114" i="15" s="1"/>
  <c r="W114" i="15" s="1"/>
  <c r="X114" i="15" s="1"/>
  <c r="V114" i="15"/>
  <c r="K113" i="15"/>
  <c r="O113" i="15" s="1"/>
  <c r="P113" i="15" s="1"/>
  <c r="L114" i="15"/>
  <c r="K114" i="15" s="1"/>
  <c r="O114" i="15" s="1"/>
  <c r="P114" i="15" s="1"/>
  <c r="N114" i="15"/>
  <c r="C21" i="13"/>
  <c r="N115" i="15" l="1"/>
  <c r="L115" i="15"/>
  <c r="K115" i="15" s="1"/>
  <c r="O115" i="15" s="1"/>
  <c r="P115" i="15" s="1"/>
  <c r="T115" i="15"/>
  <c r="S115" i="15" s="1"/>
  <c r="W115" i="15" s="1"/>
  <c r="X115" i="15" s="1"/>
  <c r="V115" i="15"/>
  <c r="H21" i="13"/>
  <c r="G21" i="13"/>
  <c r="V116" i="15" l="1"/>
  <c r="T116" i="15"/>
  <c r="N116" i="15"/>
  <c r="L116" i="15"/>
  <c r="K116" i="15" l="1"/>
  <c r="O116" i="15" s="1"/>
  <c r="P116" i="15" s="1"/>
  <c r="L17" i="13"/>
  <c r="K17" i="13" s="1"/>
  <c r="L117" i="15"/>
  <c r="N117" i="15"/>
  <c r="S116" i="15"/>
  <c r="W116" i="15" s="1"/>
  <c r="X116" i="15" s="1"/>
  <c r="T17" i="13"/>
  <c r="S17" i="13" s="1"/>
  <c r="V117" i="15"/>
  <c r="T117" i="15"/>
  <c r="L118" i="15" l="1"/>
  <c r="K118" i="15" s="1"/>
  <c r="O118" i="15" s="1"/>
  <c r="P118" i="15" s="1"/>
  <c r="N118" i="15"/>
  <c r="V118" i="15"/>
  <c r="T118" i="15"/>
  <c r="S118" i="15" s="1"/>
  <c r="W118" i="15" s="1"/>
  <c r="X118" i="15" s="1"/>
  <c r="S117" i="15"/>
  <c r="W117" i="15" s="1"/>
  <c r="X117" i="15" s="1"/>
  <c r="K117" i="15"/>
  <c r="O117" i="15" s="1"/>
  <c r="P117" i="15" s="1"/>
  <c r="X17" i="13"/>
  <c r="W17" i="13"/>
  <c r="P17" i="13"/>
  <c r="O17" i="13"/>
  <c r="M20" i="13"/>
  <c r="N20" i="13" s="1"/>
  <c r="U22" i="13"/>
  <c r="V22" i="13" s="1"/>
  <c r="E22" i="13"/>
  <c r="L119" i="15" l="1"/>
  <c r="N119" i="15"/>
  <c r="T119" i="15"/>
  <c r="S119" i="15" s="1"/>
  <c r="W119" i="15" s="1"/>
  <c r="X119" i="15" s="1"/>
  <c r="V119" i="15"/>
  <c r="K119" i="15" l="1"/>
  <c r="O119" i="15" s="1"/>
  <c r="P119" i="15" s="1"/>
  <c r="V120" i="15"/>
  <c r="T120" i="15"/>
  <c r="S120" i="15" s="1"/>
  <c r="W120" i="15" s="1"/>
  <c r="X120" i="15" s="1"/>
  <c r="N120" i="15"/>
  <c r="L120" i="15"/>
  <c r="K120" i="15" s="1"/>
  <c r="O120" i="15" s="1"/>
  <c r="P120" i="15" s="1"/>
  <c r="F22" i="13"/>
  <c r="D22" i="13"/>
  <c r="L121" i="15" l="1"/>
  <c r="K121" i="15" s="1"/>
  <c r="O121" i="15" s="1"/>
  <c r="P121" i="15" s="1"/>
  <c r="N121" i="15"/>
  <c r="V121" i="15"/>
  <c r="T121" i="15"/>
  <c r="C22" i="13"/>
  <c r="T122" i="15" l="1"/>
  <c r="S122" i="15" s="1"/>
  <c r="W122" i="15" s="1"/>
  <c r="X122" i="15" s="1"/>
  <c r="V122" i="15"/>
  <c r="L122" i="15"/>
  <c r="N122" i="15"/>
  <c r="S121" i="15"/>
  <c r="W121" i="15" s="1"/>
  <c r="X121" i="15" s="1"/>
  <c r="H22" i="13"/>
  <c r="G22" i="13"/>
  <c r="K122" i="15" l="1"/>
  <c r="O122" i="15" s="1"/>
  <c r="P122" i="15" s="1"/>
  <c r="T123" i="15"/>
  <c r="V123" i="15"/>
  <c r="N123" i="15"/>
  <c r="L123" i="15"/>
  <c r="K123" i="15" s="1"/>
  <c r="O123" i="15" s="1"/>
  <c r="P123" i="15" s="1"/>
  <c r="N124" i="15" l="1"/>
  <c r="L124" i="15"/>
  <c r="K124" i="15" s="1"/>
  <c r="O124" i="15" s="1"/>
  <c r="P124" i="15" s="1"/>
  <c r="T124" i="15"/>
  <c r="S124" i="15" s="1"/>
  <c r="W124" i="15" s="1"/>
  <c r="X124" i="15" s="1"/>
  <c r="V124" i="15"/>
  <c r="S123" i="15"/>
  <c r="W123" i="15" s="1"/>
  <c r="X123" i="15" s="1"/>
  <c r="V125" i="15" l="1"/>
  <c r="T125" i="15"/>
  <c r="S125" i="15" s="1"/>
  <c r="W125" i="15" s="1"/>
  <c r="X125" i="15" s="1"/>
  <c r="L125" i="15"/>
  <c r="K125" i="15" s="1"/>
  <c r="O125" i="15" s="1"/>
  <c r="P125" i="15" s="1"/>
  <c r="N125" i="15"/>
  <c r="M21" i="13"/>
  <c r="N21" i="13" s="1"/>
  <c r="L126" i="15" l="1"/>
  <c r="K126" i="15" s="1"/>
  <c r="O126" i="15" s="1"/>
  <c r="P126" i="15" s="1"/>
  <c r="N126" i="15"/>
  <c r="T126" i="15"/>
  <c r="S126" i="15" s="1"/>
  <c r="W126" i="15" s="1"/>
  <c r="X126" i="15" s="1"/>
  <c r="V126" i="15"/>
  <c r="N127" i="15" l="1"/>
  <c r="L127" i="15"/>
  <c r="K127" i="15" s="1"/>
  <c r="O127" i="15" s="1"/>
  <c r="P127" i="15" s="1"/>
  <c r="T127" i="15"/>
  <c r="S127" i="15" s="1"/>
  <c r="W127" i="15" s="1"/>
  <c r="X127" i="15" s="1"/>
  <c r="V127" i="15"/>
  <c r="U23" i="13"/>
  <c r="V23" i="13" s="1"/>
  <c r="V128" i="15" l="1"/>
  <c r="T128" i="15"/>
  <c r="N128" i="15"/>
  <c r="L128" i="15"/>
  <c r="E23" i="13"/>
  <c r="F23" i="13" s="1"/>
  <c r="S128" i="15" l="1"/>
  <c r="W128" i="15" s="1"/>
  <c r="X128" i="15" s="1"/>
  <c r="T18" i="13"/>
  <c r="S18" i="13" s="1"/>
  <c r="K128" i="15"/>
  <c r="O128" i="15" s="1"/>
  <c r="P128" i="15" s="1"/>
  <c r="L18" i="13"/>
  <c r="K18" i="13" s="1"/>
  <c r="N129" i="15"/>
  <c r="L129" i="15"/>
  <c r="V129" i="15"/>
  <c r="T129" i="15"/>
  <c r="D23" i="13"/>
  <c r="C23" i="13" s="1"/>
  <c r="K129" i="15" l="1"/>
  <c r="O129" i="15" s="1"/>
  <c r="P129" i="15" s="1"/>
  <c r="S129" i="15"/>
  <c r="W129" i="15" s="1"/>
  <c r="X129" i="15" s="1"/>
  <c r="T130" i="15"/>
  <c r="S130" i="15" s="1"/>
  <c r="W130" i="15" s="1"/>
  <c r="X130" i="15" s="1"/>
  <c r="V130" i="15"/>
  <c r="P18" i="13"/>
  <c r="O18" i="13"/>
  <c r="L130" i="15"/>
  <c r="K130" i="15" s="1"/>
  <c r="O130" i="15" s="1"/>
  <c r="P130" i="15" s="1"/>
  <c r="N130" i="15"/>
  <c r="X18" i="13"/>
  <c r="W18" i="13"/>
  <c r="H23" i="13"/>
  <c r="G23" i="13"/>
  <c r="N131" i="15" l="1"/>
  <c r="L131" i="15"/>
  <c r="K131" i="15" s="1"/>
  <c r="O131" i="15" s="1"/>
  <c r="P131" i="15" s="1"/>
  <c r="T131" i="15"/>
  <c r="V131" i="15"/>
  <c r="V132" i="15" l="1"/>
  <c r="T132" i="15"/>
  <c r="S132" i="15" s="1"/>
  <c r="W132" i="15" s="1"/>
  <c r="X132" i="15" s="1"/>
  <c r="S131" i="15"/>
  <c r="W131" i="15" s="1"/>
  <c r="X131" i="15" s="1"/>
  <c r="N132" i="15"/>
  <c r="L132" i="15"/>
  <c r="K132" i="15" s="1"/>
  <c r="O132" i="15" s="1"/>
  <c r="P132" i="15" s="1"/>
  <c r="V133" i="15" l="1"/>
  <c r="T133" i="15"/>
  <c r="S133" i="15" s="1"/>
  <c r="W133" i="15" s="1"/>
  <c r="X133" i="15" s="1"/>
  <c r="L133" i="15"/>
  <c r="N133" i="15"/>
  <c r="L134" i="15" l="1"/>
  <c r="K134" i="15" s="1"/>
  <c r="O134" i="15" s="1"/>
  <c r="P134" i="15" s="1"/>
  <c r="N134" i="15"/>
  <c r="K133" i="15"/>
  <c r="O133" i="15" s="1"/>
  <c r="P133" i="15" s="1"/>
  <c r="V134" i="15"/>
  <c r="T134" i="15"/>
  <c r="S134" i="15" s="1"/>
  <c r="W134" i="15" s="1"/>
  <c r="X134" i="15" s="1"/>
  <c r="M24" i="13"/>
  <c r="L135" i="15" l="1"/>
  <c r="N135" i="15"/>
  <c r="T135" i="15"/>
  <c r="V135" i="15"/>
  <c r="M22" i="13"/>
  <c r="N22" i="13" s="1"/>
  <c r="K135" i="15" l="1"/>
  <c r="O135" i="15" s="1"/>
  <c r="P135" i="15" s="1"/>
  <c r="T136" i="15"/>
  <c r="S136" i="15" s="1"/>
  <c r="W136" i="15" s="1"/>
  <c r="X136" i="15" s="1"/>
  <c r="V136" i="15"/>
  <c r="S135" i="15"/>
  <c r="W135" i="15" s="1"/>
  <c r="X135" i="15" s="1"/>
  <c r="N136" i="15"/>
  <c r="L136" i="15"/>
  <c r="K136" i="15" s="1"/>
  <c r="O136" i="15" s="1"/>
  <c r="P136" i="15" s="1"/>
  <c r="E24" i="13"/>
  <c r="U24" i="13"/>
  <c r="N137" i="15" l="1"/>
  <c r="L137" i="15"/>
  <c r="K137" i="15" s="1"/>
  <c r="O137" i="15" s="1"/>
  <c r="P137" i="15" s="1"/>
  <c r="V137" i="15"/>
  <c r="T137" i="15"/>
  <c r="S137" i="15" s="1"/>
  <c r="W137" i="15" s="1"/>
  <c r="X137" i="15" s="1"/>
  <c r="V24" i="13"/>
  <c r="D24" i="13"/>
  <c r="T138" i="15" l="1"/>
  <c r="S138" i="15" s="1"/>
  <c r="W138" i="15" s="1"/>
  <c r="X138" i="15" s="1"/>
  <c r="V138" i="15"/>
  <c r="L138" i="15"/>
  <c r="K138" i="15" s="1"/>
  <c r="O138" i="15" s="1"/>
  <c r="P138" i="15" s="1"/>
  <c r="N138" i="15"/>
  <c r="F24" i="13"/>
  <c r="C24" i="13"/>
  <c r="T139" i="15" l="1"/>
  <c r="S139" i="15" s="1"/>
  <c r="W139" i="15" s="1"/>
  <c r="X139" i="15" s="1"/>
  <c r="V139" i="15"/>
  <c r="N139" i="15"/>
  <c r="L139" i="15"/>
  <c r="K139" i="15" s="1"/>
  <c r="O139" i="15" s="1"/>
  <c r="P139" i="15" s="1"/>
  <c r="H24" i="13"/>
  <c r="G24" i="13"/>
  <c r="N140" i="15" l="1"/>
  <c r="L140" i="15"/>
  <c r="V140" i="15"/>
  <c r="T140" i="15"/>
  <c r="S140" i="15" l="1"/>
  <c r="W140" i="15" s="1"/>
  <c r="X140" i="15" s="1"/>
  <c r="T19" i="13"/>
  <c r="S19" i="13" s="1"/>
  <c r="V141" i="15"/>
  <c r="T141" i="15"/>
  <c r="K140" i="15"/>
  <c r="O140" i="15" s="1"/>
  <c r="P140" i="15" s="1"/>
  <c r="L19" i="13"/>
  <c r="K19" i="13" s="1"/>
  <c r="L141" i="15"/>
  <c r="N141" i="15"/>
  <c r="L142" i="15" l="1"/>
  <c r="K142" i="15" s="1"/>
  <c r="O142" i="15" s="1"/>
  <c r="P142" i="15" s="1"/>
  <c r="N142" i="15"/>
  <c r="V142" i="15"/>
  <c r="T142" i="15"/>
  <c r="S142" i="15" s="1"/>
  <c r="W142" i="15" s="1"/>
  <c r="X142" i="15" s="1"/>
  <c r="S141" i="15"/>
  <c r="W141" i="15" s="1"/>
  <c r="X141" i="15" s="1"/>
  <c r="K141" i="15"/>
  <c r="O141" i="15" s="1"/>
  <c r="P141" i="15" s="1"/>
  <c r="P19" i="13"/>
  <c r="O19" i="13"/>
  <c r="X19" i="13"/>
  <c r="W19" i="13"/>
  <c r="M25" i="13"/>
  <c r="T143" i="15" l="1"/>
  <c r="S143" i="15" s="1"/>
  <c r="W143" i="15" s="1"/>
  <c r="X143" i="15" s="1"/>
  <c r="V143" i="15"/>
  <c r="N143" i="15"/>
  <c r="L143" i="15"/>
  <c r="V144" i="15" l="1"/>
  <c r="T144" i="15"/>
  <c r="K143" i="15"/>
  <c r="O143" i="15" s="1"/>
  <c r="P143" i="15" s="1"/>
  <c r="N144" i="15"/>
  <c r="L144" i="15"/>
  <c r="K144" i="15" s="1"/>
  <c r="O144" i="15" s="1"/>
  <c r="P144" i="15" s="1"/>
  <c r="E25" i="13"/>
  <c r="U25" i="13"/>
  <c r="N145" i="15" l="1"/>
  <c r="L145" i="15"/>
  <c r="K145" i="15" s="1"/>
  <c r="O145" i="15" s="1"/>
  <c r="P145" i="15" s="1"/>
  <c r="V145" i="15"/>
  <c r="T145" i="15"/>
  <c r="S145" i="15" s="1"/>
  <c r="W145" i="15" s="1"/>
  <c r="X145" i="15" s="1"/>
  <c r="S144" i="15"/>
  <c r="W144" i="15" s="1"/>
  <c r="X144" i="15" s="1"/>
  <c r="V25" i="13"/>
  <c r="D25" i="13"/>
  <c r="L146" i="15" l="1"/>
  <c r="N146" i="15"/>
  <c r="T146" i="15"/>
  <c r="S146" i="15" s="1"/>
  <c r="W146" i="15" s="1"/>
  <c r="X146" i="15" s="1"/>
  <c r="V146" i="15"/>
  <c r="F25" i="13"/>
  <c r="K146" i="15" l="1"/>
  <c r="O146" i="15" s="1"/>
  <c r="P146" i="15" s="1"/>
  <c r="V147" i="15"/>
  <c r="T147" i="15"/>
  <c r="S147" i="15" s="1"/>
  <c r="W147" i="15" s="1"/>
  <c r="X147" i="15" s="1"/>
  <c r="L147" i="15"/>
  <c r="K147" i="15" s="1"/>
  <c r="O147" i="15" s="1"/>
  <c r="P147" i="15" s="1"/>
  <c r="N147" i="15"/>
  <c r="H25" i="13"/>
  <c r="G25" i="13"/>
  <c r="C25" i="13"/>
  <c r="L148" i="15" l="1"/>
  <c r="K148" i="15" s="1"/>
  <c r="O148" i="15" s="1"/>
  <c r="P148" i="15" s="1"/>
  <c r="N148" i="15"/>
  <c r="T148" i="15"/>
  <c r="S148" i="15" s="1"/>
  <c r="W148" i="15" s="1"/>
  <c r="X148" i="15" s="1"/>
  <c r="V148" i="15"/>
  <c r="T149" i="15" l="1"/>
  <c r="S149" i="15" s="1"/>
  <c r="W149" i="15" s="1"/>
  <c r="X149" i="15" s="1"/>
  <c r="V149" i="15"/>
  <c r="N149" i="15"/>
  <c r="L149" i="15"/>
  <c r="K149" i="15" s="1"/>
  <c r="O149" i="15" s="1"/>
  <c r="P149" i="15" s="1"/>
  <c r="V150" i="15" l="1"/>
  <c r="T150" i="15"/>
  <c r="S150" i="15" s="1"/>
  <c r="W150" i="15" s="1"/>
  <c r="X150" i="15" s="1"/>
  <c r="N150" i="15"/>
  <c r="L150" i="15"/>
  <c r="K150" i="15" s="1"/>
  <c r="O150" i="15" s="1"/>
  <c r="P150" i="15" s="1"/>
  <c r="M26" i="13"/>
  <c r="L151" i="15" l="1"/>
  <c r="K151" i="15" s="1"/>
  <c r="O151" i="15" s="1"/>
  <c r="P151" i="15" s="1"/>
  <c r="N151" i="15"/>
  <c r="V151" i="15"/>
  <c r="T151" i="15"/>
  <c r="S151" i="15" s="1"/>
  <c r="W151" i="15" s="1"/>
  <c r="X151" i="15" s="1"/>
  <c r="L152" i="15" l="1"/>
  <c r="N152" i="15"/>
  <c r="T152" i="15"/>
  <c r="V152" i="15"/>
  <c r="U26" i="13"/>
  <c r="E26" i="13"/>
  <c r="T153" i="15" l="1"/>
  <c r="V153" i="15"/>
  <c r="N153" i="15"/>
  <c r="L153" i="15"/>
  <c r="S152" i="15"/>
  <c r="W152" i="15" s="1"/>
  <c r="X152" i="15" s="1"/>
  <c r="T20" i="13"/>
  <c r="S20" i="13" s="1"/>
  <c r="K152" i="15"/>
  <c r="O152" i="15" s="1"/>
  <c r="P152" i="15" s="1"/>
  <c r="L20" i="13"/>
  <c r="K20" i="13" s="1"/>
  <c r="V26" i="13"/>
  <c r="D26" i="13"/>
  <c r="V154" i="15" l="1"/>
  <c r="T154" i="15"/>
  <c r="S154" i="15" s="1"/>
  <c r="W154" i="15" s="1"/>
  <c r="X154" i="15" s="1"/>
  <c r="K153" i="15"/>
  <c r="O153" i="15" s="1"/>
  <c r="P153" i="15" s="1"/>
  <c r="P20" i="13"/>
  <c r="O20" i="13"/>
  <c r="N154" i="15"/>
  <c r="L154" i="15"/>
  <c r="K154" i="15" s="1"/>
  <c r="O154" i="15" s="1"/>
  <c r="P154" i="15" s="1"/>
  <c r="X20" i="13"/>
  <c r="W20" i="13"/>
  <c r="S153" i="15"/>
  <c r="W153" i="15" s="1"/>
  <c r="X153" i="15" s="1"/>
  <c r="C26" i="13"/>
  <c r="F26" i="13"/>
  <c r="L155" i="15" l="1"/>
  <c r="K155" i="15" s="1"/>
  <c r="O155" i="15" s="1"/>
  <c r="P155" i="15" s="1"/>
  <c r="N155" i="15"/>
  <c r="V155" i="15"/>
  <c r="T155" i="15"/>
  <c r="S155" i="15" s="1"/>
  <c r="W155" i="15" s="1"/>
  <c r="X155" i="15" s="1"/>
  <c r="H26" i="13"/>
  <c r="G26" i="13"/>
  <c r="L156" i="15" l="1"/>
  <c r="N156" i="15"/>
  <c r="T156" i="15"/>
  <c r="S156" i="15" s="1"/>
  <c r="W156" i="15" s="1"/>
  <c r="X156" i="15" s="1"/>
  <c r="V156" i="15"/>
  <c r="N157" i="15" l="1"/>
  <c r="L157" i="15"/>
  <c r="K157" i="15" s="1"/>
  <c r="O157" i="15" s="1"/>
  <c r="P157" i="15" s="1"/>
  <c r="T157" i="15"/>
  <c r="V157" i="15"/>
  <c r="K156" i="15"/>
  <c r="O156" i="15" s="1"/>
  <c r="P156" i="15" s="1"/>
  <c r="S157" i="15" l="1"/>
  <c r="W157" i="15" s="1"/>
  <c r="X157" i="15" s="1"/>
  <c r="N158" i="15"/>
  <c r="L158" i="15"/>
  <c r="V158" i="15"/>
  <c r="T158" i="15"/>
  <c r="S158" i="15" s="1"/>
  <c r="W158" i="15" s="1"/>
  <c r="X158" i="15" s="1"/>
  <c r="M27" i="13"/>
  <c r="V159" i="15" l="1"/>
  <c r="T159" i="15"/>
  <c r="S159" i="15" s="1"/>
  <c r="W159" i="15" s="1"/>
  <c r="X159" i="15" s="1"/>
  <c r="K158" i="15"/>
  <c r="O158" i="15" s="1"/>
  <c r="P158" i="15" s="1"/>
  <c r="L159" i="15"/>
  <c r="K159" i="15" s="1"/>
  <c r="O159" i="15" s="1"/>
  <c r="P159" i="15" s="1"/>
  <c r="N159" i="15"/>
  <c r="L160" i="15" l="1"/>
  <c r="N160" i="15"/>
  <c r="T160" i="15"/>
  <c r="S160" i="15" s="1"/>
  <c r="W160" i="15" s="1"/>
  <c r="X160" i="15" s="1"/>
  <c r="V160" i="15"/>
  <c r="U27" i="13"/>
  <c r="N161" i="15" l="1"/>
  <c r="L161" i="15"/>
  <c r="K161" i="15" s="1"/>
  <c r="O161" i="15" s="1"/>
  <c r="P161" i="15" s="1"/>
  <c r="T161" i="15"/>
  <c r="S161" i="15" s="1"/>
  <c r="W161" i="15" s="1"/>
  <c r="X161" i="15" s="1"/>
  <c r="V161" i="15"/>
  <c r="K160" i="15"/>
  <c r="O160" i="15" s="1"/>
  <c r="P160" i="15" s="1"/>
  <c r="V27" i="13"/>
  <c r="E27" i="13"/>
  <c r="N162" i="15" l="1"/>
  <c r="L162" i="15"/>
  <c r="K162" i="15" s="1"/>
  <c r="O162" i="15" s="1"/>
  <c r="P162" i="15" s="1"/>
  <c r="V162" i="15"/>
  <c r="T162" i="15"/>
  <c r="S162" i="15" s="1"/>
  <c r="W162" i="15" s="1"/>
  <c r="X162" i="15" s="1"/>
  <c r="D27" i="13"/>
  <c r="V163" i="15" l="1"/>
  <c r="T163" i="15"/>
  <c r="S163" i="15" s="1"/>
  <c r="W163" i="15" s="1"/>
  <c r="X163" i="15" s="1"/>
  <c r="L163" i="15"/>
  <c r="K163" i="15" s="1"/>
  <c r="O163" i="15" s="1"/>
  <c r="P163" i="15" s="1"/>
  <c r="N163" i="15"/>
  <c r="F27" i="13"/>
  <c r="L164" i="15" l="1"/>
  <c r="N164" i="15"/>
  <c r="T164" i="15"/>
  <c r="V164" i="15"/>
  <c r="H27" i="13"/>
  <c r="G27" i="13"/>
  <c r="C27" i="13"/>
  <c r="N165" i="15" l="1"/>
  <c r="L165" i="15"/>
  <c r="K164" i="15"/>
  <c r="O164" i="15" s="1"/>
  <c r="P164" i="15" s="1"/>
  <c r="L21" i="13"/>
  <c r="K21" i="13" s="1"/>
  <c r="T165" i="15"/>
  <c r="V165" i="15"/>
  <c r="S164" i="15"/>
  <c r="W164" i="15" s="1"/>
  <c r="X164" i="15" s="1"/>
  <c r="T21" i="13"/>
  <c r="S21" i="13" s="1"/>
  <c r="K165" i="15" l="1"/>
  <c r="O165" i="15" s="1"/>
  <c r="P165" i="15" s="1"/>
  <c r="X21" i="13"/>
  <c r="W21" i="13"/>
  <c r="P21" i="13"/>
  <c r="O21" i="13"/>
  <c r="V166" i="15"/>
  <c r="T166" i="15"/>
  <c r="S166" i="15" s="1"/>
  <c r="W166" i="15" s="1"/>
  <c r="X166" i="15" s="1"/>
  <c r="S165" i="15"/>
  <c r="W165" i="15" s="1"/>
  <c r="X165" i="15" s="1"/>
  <c r="N166" i="15"/>
  <c r="L166" i="15"/>
  <c r="K166" i="15" s="1"/>
  <c r="O166" i="15" s="1"/>
  <c r="P166" i="15" s="1"/>
  <c r="L167" i="15" l="1"/>
  <c r="K167" i="15" s="1"/>
  <c r="O167" i="15" s="1"/>
  <c r="P167" i="15" s="1"/>
  <c r="N167" i="15"/>
  <c r="V167" i="15"/>
  <c r="T167" i="15"/>
  <c r="S167" i="15" s="1"/>
  <c r="W167" i="15" s="1"/>
  <c r="X167" i="15" s="1"/>
  <c r="T168" i="15" l="1"/>
  <c r="V168" i="15"/>
  <c r="L168" i="15"/>
  <c r="K168" i="15" s="1"/>
  <c r="O168" i="15" s="1"/>
  <c r="P168" i="15" s="1"/>
  <c r="N168" i="15"/>
  <c r="U28" i="13"/>
  <c r="S168" i="15" l="1"/>
  <c r="W168" i="15" s="1"/>
  <c r="X168" i="15" s="1"/>
  <c r="T169" i="15"/>
  <c r="S169" i="15" s="1"/>
  <c r="W169" i="15" s="1"/>
  <c r="X169" i="15" s="1"/>
  <c r="V169" i="15"/>
  <c r="N169" i="15"/>
  <c r="L169" i="15"/>
  <c r="U29" i="13"/>
  <c r="V28" i="13"/>
  <c r="E28" i="13"/>
  <c r="V170" i="15" l="1"/>
  <c r="T170" i="15"/>
  <c r="S170" i="15" s="1"/>
  <c r="W170" i="15" s="1"/>
  <c r="X170" i="15" s="1"/>
  <c r="K169" i="15"/>
  <c r="O169" i="15" s="1"/>
  <c r="P169" i="15" s="1"/>
  <c r="N170" i="15"/>
  <c r="L170" i="15"/>
  <c r="K170" i="15" s="1"/>
  <c r="O170" i="15" s="1"/>
  <c r="P170" i="15" s="1"/>
  <c r="E29" i="13"/>
  <c r="F28" i="13"/>
  <c r="D28" i="13"/>
  <c r="L171" i="15" l="1"/>
  <c r="K171" i="15" s="1"/>
  <c r="O171" i="15" s="1"/>
  <c r="P171" i="15" s="1"/>
  <c r="N171" i="15"/>
  <c r="V171" i="15"/>
  <c r="T171" i="15"/>
  <c r="S171" i="15" s="1"/>
  <c r="W171" i="15" s="1"/>
  <c r="X171" i="15" s="1"/>
  <c r="C28" i="13"/>
  <c r="C29" i="13" s="1"/>
  <c r="D29" i="13"/>
  <c r="C4" i="14" s="1"/>
  <c r="G28" i="13"/>
  <c r="G29" i="13" s="1"/>
  <c r="D4" i="14" s="1"/>
  <c r="L172" i="15" l="1"/>
  <c r="K172" i="15" s="1"/>
  <c r="O172" i="15" s="1"/>
  <c r="P172" i="15" s="1"/>
  <c r="N172" i="15"/>
  <c r="T172" i="15"/>
  <c r="S172" i="15" s="1"/>
  <c r="W172" i="15" s="1"/>
  <c r="X172" i="15" s="1"/>
  <c r="V172" i="15"/>
  <c r="H28" i="13"/>
  <c r="H29" i="13" s="1"/>
  <c r="E4" i="14" s="1"/>
  <c r="N173" i="15" l="1"/>
  <c r="L173" i="15"/>
  <c r="K173" i="15" s="1"/>
  <c r="O173" i="15" s="1"/>
  <c r="P173" i="15" s="1"/>
  <c r="T173" i="15"/>
  <c r="S173" i="15" s="1"/>
  <c r="W173" i="15" s="1"/>
  <c r="X173" i="15" s="1"/>
  <c r="V173" i="15"/>
  <c r="V174" i="15" l="1"/>
  <c r="T174" i="15"/>
  <c r="S174" i="15" s="1"/>
  <c r="W174" i="15" s="1"/>
  <c r="X174" i="15" s="1"/>
  <c r="N174" i="15"/>
  <c r="L174" i="15"/>
  <c r="K174" i="15" s="1"/>
  <c r="O174" i="15" s="1"/>
  <c r="P174" i="15" s="1"/>
  <c r="V175" i="15" l="1"/>
  <c r="T175" i="15"/>
  <c r="S175" i="15" s="1"/>
  <c r="W175" i="15" s="1"/>
  <c r="X175" i="15" s="1"/>
  <c r="L175" i="15"/>
  <c r="K175" i="15" s="1"/>
  <c r="O175" i="15" s="1"/>
  <c r="P175" i="15" s="1"/>
  <c r="N175" i="15"/>
  <c r="L176" i="15" l="1"/>
  <c r="N176" i="15"/>
  <c r="T176" i="15"/>
  <c r="V176" i="15"/>
  <c r="V177" i="15" l="1"/>
  <c r="T177" i="15"/>
  <c r="N177" i="15"/>
  <c r="L177" i="15"/>
  <c r="S176" i="15"/>
  <c r="W176" i="15" s="1"/>
  <c r="X176" i="15" s="1"/>
  <c r="T22" i="13"/>
  <c r="K176" i="15"/>
  <c r="O176" i="15" s="1"/>
  <c r="P176" i="15" s="1"/>
  <c r="L22" i="13"/>
  <c r="K22" i="13" s="1"/>
  <c r="S177" i="15" l="1"/>
  <c r="W177" i="15" s="1"/>
  <c r="X177" i="15" s="1"/>
  <c r="K177" i="15"/>
  <c r="O177" i="15" s="1"/>
  <c r="P177" i="15" s="1"/>
  <c r="P22" i="13"/>
  <c r="O22" i="13"/>
  <c r="L178" i="15"/>
  <c r="K178" i="15" s="1"/>
  <c r="O178" i="15" s="1"/>
  <c r="P178" i="15" s="1"/>
  <c r="N178" i="15"/>
  <c r="S22" i="13"/>
  <c r="X22" i="13"/>
  <c r="W22" i="13"/>
  <c r="V178" i="15"/>
  <c r="T178" i="15"/>
  <c r="S178" i="15" s="1"/>
  <c r="W178" i="15" s="1"/>
  <c r="X178" i="15" s="1"/>
  <c r="N179" i="15" l="1"/>
  <c r="L179" i="15"/>
  <c r="T179" i="15"/>
  <c r="S179" i="15" s="1"/>
  <c r="W179" i="15" s="1"/>
  <c r="X179" i="15" s="1"/>
  <c r="V179" i="15"/>
  <c r="N180" i="15" l="1"/>
  <c r="L180" i="15"/>
  <c r="K180" i="15" s="1"/>
  <c r="O180" i="15" s="1"/>
  <c r="P180" i="15" s="1"/>
  <c r="V180" i="15"/>
  <c r="T180" i="15"/>
  <c r="S180" i="15" s="1"/>
  <c r="W180" i="15" s="1"/>
  <c r="X180" i="15" s="1"/>
  <c r="K179" i="15"/>
  <c r="O179" i="15" s="1"/>
  <c r="P179" i="15" s="1"/>
  <c r="N181" i="15" l="1"/>
  <c r="L181" i="15"/>
  <c r="K181" i="15" s="1"/>
  <c r="O181" i="15" s="1"/>
  <c r="P181" i="15" s="1"/>
  <c r="V181" i="15"/>
  <c r="T181" i="15"/>
  <c r="S181" i="15" s="1"/>
  <c r="W181" i="15" s="1"/>
  <c r="X181" i="15" s="1"/>
  <c r="T182" i="15" l="1"/>
  <c r="S182" i="15" s="1"/>
  <c r="W182" i="15" s="1"/>
  <c r="X182" i="15" s="1"/>
  <c r="V182" i="15"/>
  <c r="L182" i="15"/>
  <c r="K182" i="15" s="1"/>
  <c r="O182" i="15" s="1"/>
  <c r="P182" i="15" s="1"/>
  <c r="N182" i="15"/>
  <c r="T183" i="15" l="1"/>
  <c r="S183" i="15" s="1"/>
  <c r="W183" i="15" s="1"/>
  <c r="X183" i="15" s="1"/>
  <c r="V183" i="15"/>
  <c r="L183" i="15"/>
  <c r="K183" i="15" s="1"/>
  <c r="O183" i="15" s="1"/>
  <c r="P183" i="15" s="1"/>
  <c r="N183" i="15"/>
  <c r="V184" i="15" l="1"/>
  <c r="T184" i="15"/>
  <c r="S184" i="15" s="1"/>
  <c r="W184" i="15" s="1"/>
  <c r="X184" i="15" s="1"/>
  <c r="N184" i="15"/>
  <c r="L184" i="15"/>
  <c r="K184" i="15" s="1"/>
  <c r="O184" i="15" s="1"/>
  <c r="P184" i="15" s="1"/>
  <c r="V185" i="15" l="1"/>
  <c r="T185" i="15"/>
  <c r="S185" i="15" s="1"/>
  <c r="W185" i="15" s="1"/>
  <c r="X185" i="15" s="1"/>
  <c r="L185" i="15"/>
  <c r="K185" i="15" s="1"/>
  <c r="O185" i="15" s="1"/>
  <c r="P185" i="15" s="1"/>
  <c r="N185" i="15"/>
  <c r="N186" i="15" l="1"/>
  <c r="L186" i="15"/>
  <c r="K186" i="15" s="1"/>
  <c r="O186" i="15" s="1"/>
  <c r="P186" i="15" s="1"/>
  <c r="V186" i="15"/>
  <c r="T186" i="15"/>
  <c r="S186" i="15" s="1"/>
  <c r="W186" i="15" s="1"/>
  <c r="X186" i="15" s="1"/>
  <c r="V187" i="15" l="1"/>
  <c r="T187" i="15"/>
  <c r="S187" i="15" s="1"/>
  <c r="W187" i="15" s="1"/>
  <c r="X187" i="15" s="1"/>
  <c r="L187" i="15"/>
  <c r="K187" i="15" s="1"/>
  <c r="O187" i="15" s="1"/>
  <c r="P187" i="15" s="1"/>
  <c r="N187" i="15"/>
  <c r="M188" i="15" s="1"/>
  <c r="M23" i="13" s="1"/>
  <c r="N23" i="13" s="1"/>
  <c r="N24" i="13" s="1"/>
  <c r="N25" i="13" s="1"/>
  <c r="N26" i="13" s="1"/>
  <c r="N27" i="13" s="1"/>
  <c r="L188" i="15" l="1"/>
  <c r="N188" i="15"/>
  <c r="T188" i="15"/>
  <c r="V188" i="15"/>
  <c r="N189" i="15" l="1"/>
  <c r="L189" i="15"/>
  <c r="T189" i="15"/>
  <c r="V189" i="15"/>
  <c r="S188" i="15"/>
  <c r="W188" i="15" s="1"/>
  <c r="X188" i="15" s="1"/>
  <c r="T23" i="13"/>
  <c r="K188" i="15"/>
  <c r="O188" i="15" s="1"/>
  <c r="P188" i="15" s="1"/>
  <c r="L23" i="13"/>
  <c r="K23" i="13" l="1"/>
  <c r="V190" i="15"/>
  <c r="T190" i="15"/>
  <c r="S190" i="15" s="1"/>
  <c r="W190" i="15" s="1"/>
  <c r="X190" i="15" s="1"/>
  <c r="P23" i="13"/>
  <c r="O23" i="13"/>
  <c r="S189" i="15"/>
  <c r="W189" i="15" s="1"/>
  <c r="X189" i="15" s="1"/>
  <c r="S23" i="13"/>
  <c r="K189" i="15"/>
  <c r="O189" i="15" s="1"/>
  <c r="P189" i="15" s="1"/>
  <c r="X23" i="13"/>
  <c r="W23" i="13"/>
  <c r="N190" i="15"/>
  <c r="L190" i="15"/>
  <c r="K190" i="15" s="1"/>
  <c r="O190" i="15" s="1"/>
  <c r="P190" i="15" s="1"/>
  <c r="V191" i="15" l="1"/>
  <c r="T191" i="15"/>
  <c r="L191" i="15"/>
  <c r="K191" i="15" s="1"/>
  <c r="O191" i="15" s="1"/>
  <c r="P191" i="15" s="1"/>
  <c r="N191" i="15"/>
  <c r="T192" i="15" l="1"/>
  <c r="S192" i="15" s="1"/>
  <c r="W192" i="15" s="1"/>
  <c r="X192" i="15" s="1"/>
  <c r="V192" i="15"/>
  <c r="L192" i="15"/>
  <c r="K192" i="15" s="1"/>
  <c r="O192" i="15" s="1"/>
  <c r="P192" i="15" s="1"/>
  <c r="N192" i="15"/>
  <c r="S191" i="15"/>
  <c r="W191" i="15" s="1"/>
  <c r="X191" i="15" s="1"/>
  <c r="N193" i="15" l="1"/>
  <c r="L193" i="15"/>
  <c r="T193" i="15"/>
  <c r="S193" i="15" s="1"/>
  <c r="W193" i="15" s="1"/>
  <c r="X193" i="15" s="1"/>
  <c r="V193" i="15"/>
  <c r="K193" i="15" l="1"/>
  <c r="O193" i="15" s="1"/>
  <c r="P193" i="15" s="1"/>
  <c r="V194" i="15"/>
  <c r="T194" i="15"/>
  <c r="S194" i="15" s="1"/>
  <c r="W194" i="15" s="1"/>
  <c r="X194" i="15" s="1"/>
  <c r="N194" i="15"/>
  <c r="L194" i="15"/>
  <c r="K194" i="15" s="1"/>
  <c r="O194" i="15" s="1"/>
  <c r="P194" i="15" s="1"/>
  <c r="V195" i="15" l="1"/>
  <c r="T195" i="15"/>
  <c r="S195" i="15" s="1"/>
  <c r="W195" i="15" s="1"/>
  <c r="X195" i="15" s="1"/>
  <c r="L195" i="15"/>
  <c r="K195" i="15" s="1"/>
  <c r="O195" i="15" s="1"/>
  <c r="P195" i="15" s="1"/>
  <c r="N195" i="15"/>
  <c r="T196" i="15" l="1"/>
  <c r="S196" i="15" s="1"/>
  <c r="W196" i="15" s="1"/>
  <c r="X196" i="15" s="1"/>
  <c r="V196" i="15"/>
  <c r="L196" i="15"/>
  <c r="K196" i="15" s="1"/>
  <c r="O196" i="15" s="1"/>
  <c r="P196" i="15" s="1"/>
  <c r="N196" i="15"/>
  <c r="N197" i="15" l="1"/>
  <c r="L197" i="15"/>
  <c r="K197" i="15" s="1"/>
  <c r="O197" i="15" s="1"/>
  <c r="P197" i="15" s="1"/>
  <c r="T197" i="15"/>
  <c r="S197" i="15" s="1"/>
  <c r="W197" i="15" s="1"/>
  <c r="X197" i="15" s="1"/>
  <c r="V197" i="15"/>
  <c r="V198" i="15" l="1"/>
  <c r="T198" i="15"/>
  <c r="S198" i="15" s="1"/>
  <c r="W198" i="15" s="1"/>
  <c r="X198" i="15" s="1"/>
  <c r="N198" i="15"/>
  <c r="L198" i="15"/>
  <c r="K198" i="15" s="1"/>
  <c r="O198" i="15" s="1"/>
  <c r="P198" i="15" s="1"/>
  <c r="L199" i="15" l="1"/>
  <c r="K199" i="15" s="1"/>
  <c r="O199" i="15" s="1"/>
  <c r="P199" i="15" s="1"/>
  <c r="N199" i="15"/>
  <c r="V199" i="15"/>
  <c r="T199" i="15"/>
  <c r="S199" i="15" s="1"/>
  <c r="W199" i="15" s="1"/>
  <c r="X199" i="15" s="1"/>
  <c r="L200" i="15" l="1"/>
  <c r="N200" i="15"/>
  <c r="V200" i="15"/>
  <c r="T200" i="15"/>
  <c r="L201" i="15" l="1"/>
  <c r="N201" i="15"/>
  <c r="S200" i="15"/>
  <c r="W200" i="15" s="1"/>
  <c r="X200" i="15" s="1"/>
  <c r="T24" i="13"/>
  <c r="V201" i="15"/>
  <c r="T201" i="15"/>
  <c r="K200" i="15"/>
  <c r="O200" i="15" s="1"/>
  <c r="P200" i="15" s="1"/>
  <c r="L24" i="13"/>
  <c r="S201" i="15" l="1"/>
  <c r="W201" i="15" s="1"/>
  <c r="X201" i="15" s="1"/>
  <c r="N202" i="15"/>
  <c r="L202" i="15"/>
  <c r="K202" i="15" s="1"/>
  <c r="O202" i="15" s="1"/>
  <c r="P202" i="15" s="1"/>
  <c r="K24" i="13"/>
  <c r="S24" i="13"/>
  <c r="P24" i="13"/>
  <c r="O24" i="13"/>
  <c r="X24" i="13"/>
  <c r="W24" i="13"/>
  <c r="T202" i="15"/>
  <c r="S202" i="15" s="1"/>
  <c r="W202" i="15" s="1"/>
  <c r="X202" i="15" s="1"/>
  <c r="V202" i="15"/>
  <c r="K201" i="15"/>
  <c r="O201" i="15" s="1"/>
  <c r="P201" i="15" s="1"/>
  <c r="N203" i="15" l="1"/>
  <c r="L203" i="15"/>
  <c r="V203" i="15"/>
  <c r="T203" i="15"/>
  <c r="S203" i="15" s="1"/>
  <c r="W203" i="15" s="1"/>
  <c r="X203" i="15" s="1"/>
  <c r="K203" i="15" l="1"/>
  <c r="O203" i="15" s="1"/>
  <c r="P203" i="15" s="1"/>
  <c r="N204" i="15"/>
  <c r="L204" i="15"/>
  <c r="K204" i="15" s="1"/>
  <c r="O204" i="15" s="1"/>
  <c r="P204" i="15" s="1"/>
  <c r="V204" i="15"/>
  <c r="T204" i="15"/>
  <c r="S204" i="15" s="1"/>
  <c r="W204" i="15" s="1"/>
  <c r="X204" i="15" s="1"/>
  <c r="T205" i="15" l="1"/>
  <c r="V205" i="15"/>
  <c r="L205" i="15"/>
  <c r="K205" i="15" s="1"/>
  <c r="O205" i="15" s="1"/>
  <c r="P205" i="15" s="1"/>
  <c r="N205" i="15"/>
  <c r="L206" i="15" l="1"/>
  <c r="N206" i="15"/>
  <c r="S205" i="15"/>
  <c r="W205" i="15" s="1"/>
  <c r="X205" i="15" s="1"/>
  <c r="V206" i="15"/>
  <c r="T206" i="15"/>
  <c r="S206" i="15" s="1"/>
  <c r="W206" i="15" s="1"/>
  <c r="X206" i="15" s="1"/>
  <c r="T207" i="15" l="1"/>
  <c r="S207" i="15" s="1"/>
  <c r="W207" i="15" s="1"/>
  <c r="X207" i="15" s="1"/>
  <c r="V207" i="15"/>
  <c r="L207" i="15"/>
  <c r="K207" i="15" s="1"/>
  <c r="O207" i="15" s="1"/>
  <c r="P207" i="15" s="1"/>
  <c r="N207" i="15"/>
  <c r="K206" i="15"/>
  <c r="O206" i="15" s="1"/>
  <c r="P206" i="15" s="1"/>
  <c r="T208" i="15" l="1"/>
  <c r="S208" i="15" s="1"/>
  <c r="W208" i="15" s="1"/>
  <c r="X208" i="15" s="1"/>
  <c r="V208" i="15"/>
  <c r="N208" i="15"/>
  <c r="L208" i="15"/>
  <c r="N209" i="15" l="1"/>
  <c r="L209" i="15"/>
  <c r="K209" i="15" s="1"/>
  <c r="O209" i="15" s="1"/>
  <c r="P209" i="15" s="1"/>
  <c r="K208" i="15"/>
  <c r="O208" i="15" s="1"/>
  <c r="P208" i="15" s="1"/>
  <c r="V209" i="15"/>
  <c r="T209" i="15"/>
  <c r="S209" i="15" s="1"/>
  <c r="W209" i="15" s="1"/>
  <c r="X209" i="15" s="1"/>
  <c r="V210" i="15" l="1"/>
  <c r="T210" i="15"/>
  <c r="S210" i="15" s="1"/>
  <c r="W210" i="15" s="1"/>
  <c r="X210" i="15" s="1"/>
  <c r="L210" i="15"/>
  <c r="K210" i="15" s="1"/>
  <c r="O210" i="15" s="1"/>
  <c r="P210" i="15" s="1"/>
  <c r="N210" i="15"/>
  <c r="L211" i="15" l="1"/>
  <c r="K211" i="15" s="1"/>
  <c r="O211" i="15" s="1"/>
  <c r="P211" i="15" s="1"/>
  <c r="N211" i="15"/>
  <c r="T211" i="15"/>
  <c r="S211" i="15" s="1"/>
  <c r="W211" i="15" s="1"/>
  <c r="X211" i="15" s="1"/>
  <c r="V211" i="15"/>
  <c r="N212" i="15" l="1"/>
  <c r="L212" i="15"/>
  <c r="T212" i="15"/>
  <c r="V212" i="15"/>
  <c r="V213" i="15" l="1"/>
  <c r="T213" i="15"/>
  <c r="S212" i="15"/>
  <c r="W212" i="15" s="1"/>
  <c r="X212" i="15" s="1"/>
  <c r="T25" i="13"/>
  <c r="K212" i="15"/>
  <c r="O212" i="15" s="1"/>
  <c r="P212" i="15" s="1"/>
  <c r="L25" i="13"/>
  <c r="N213" i="15"/>
  <c r="L213" i="15"/>
  <c r="K213" i="15" l="1"/>
  <c r="O213" i="15" s="1"/>
  <c r="P213" i="15" s="1"/>
  <c r="S25" i="13"/>
  <c r="L214" i="15"/>
  <c r="K214" i="15" s="1"/>
  <c r="O214" i="15" s="1"/>
  <c r="P214" i="15" s="1"/>
  <c r="N214" i="15"/>
  <c r="X25" i="13"/>
  <c r="W25" i="13"/>
  <c r="K25" i="13"/>
  <c r="S213" i="15"/>
  <c r="W213" i="15" s="1"/>
  <c r="X213" i="15" s="1"/>
  <c r="P25" i="13"/>
  <c r="O25" i="13"/>
  <c r="V214" i="15"/>
  <c r="T214" i="15"/>
  <c r="S214" i="15" s="1"/>
  <c r="W214" i="15" s="1"/>
  <c r="X214" i="15" s="1"/>
  <c r="L215" i="15" l="1"/>
  <c r="N215" i="15"/>
  <c r="T215" i="15"/>
  <c r="S215" i="15" s="1"/>
  <c r="W215" i="15" s="1"/>
  <c r="X215" i="15" s="1"/>
  <c r="V215" i="15"/>
  <c r="N216" i="15" l="1"/>
  <c r="L216" i="15"/>
  <c r="K216" i="15" s="1"/>
  <c r="O216" i="15" s="1"/>
  <c r="P216" i="15" s="1"/>
  <c r="T216" i="15"/>
  <c r="S216" i="15" s="1"/>
  <c r="W216" i="15" s="1"/>
  <c r="X216" i="15" s="1"/>
  <c r="V216" i="15"/>
  <c r="K215" i="15"/>
  <c r="O215" i="15" s="1"/>
  <c r="P215" i="15" s="1"/>
  <c r="N217" i="15" l="1"/>
  <c r="L217" i="15"/>
  <c r="K217" i="15" s="1"/>
  <c r="O217" i="15" s="1"/>
  <c r="P217" i="15" s="1"/>
  <c r="V217" i="15"/>
  <c r="T217" i="15"/>
  <c r="S217" i="15" s="1"/>
  <c r="W217" i="15" s="1"/>
  <c r="X217" i="15" s="1"/>
  <c r="L218" i="15" l="1"/>
  <c r="N218" i="15"/>
  <c r="V218" i="15"/>
  <c r="T218" i="15"/>
  <c r="K218" i="15" l="1"/>
  <c r="O218" i="15" s="1"/>
  <c r="P218" i="15" s="1"/>
  <c r="L219" i="15"/>
  <c r="K219" i="15" s="1"/>
  <c r="O219" i="15" s="1"/>
  <c r="P219" i="15" s="1"/>
  <c r="N219" i="15"/>
  <c r="S218" i="15"/>
  <c r="W218" i="15" s="1"/>
  <c r="X218" i="15" s="1"/>
  <c r="T219" i="15"/>
  <c r="S219" i="15" s="1"/>
  <c r="W219" i="15" s="1"/>
  <c r="X219" i="15" s="1"/>
  <c r="V219" i="15"/>
  <c r="T220" i="15" l="1"/>
  <c r="S220" i="15" s="1"/>
  <c r="W220" i="15" s="1"/>
  <c r="X220" i="15" s="1"/>
  <c r="V220" i="15"/>
  <c r="N220" i="15"/>
  <c r="L220" i="15"/>
  <c r="K220" i="15" s="1"/>
  <c r="O220" i="15" s="1"/>
  <c r="P220" i="15" s="1"/>
  <c r="N221" i="15" l="1"/>
  <c r="L221" i="15"/>
  <c r="K221" i="15" s="1"/>
  <c r="O221" i="15" s="1"/>
  <c r="P221" i="15" s="1"/>
  <c r="V221" i="15"/>
  <c r="T221" i="15"/>
  <c r="S221" i="15" s="1"/>
  <c r="W221" i="15" s="1"/>
  <c r="X221" i="15" s="1"/>
  <c r="L222" i="15" l="1"/>
  <c r="K222" i="15" s="1"/>
  <c r="O222" i="15" s="1"/>
  <c r="P222" i="15" s="1"/>
  <c r="N222" i="15"/>
  <c r="V222" i="15"/>
  <c r="T222" i="15"/>
  <c r="S222" i="15" s="1"/>
  <c r="W222" i="15" s="1"/>
  <c r="X222" i="15" s="1"/>
  <c r="T223" i="15" l="1"/>
  <c r="S223" i="15" s="1"/>
  <c r="W223" i="15" s="1"/>
  <c r="X223" i="15" s="1"/>
  <c r="V223" i="15"/>
  <c r="N223" i="15"/>
  <c r="L223" i="15"/>
  <c r="K223" i="15" s="1"/>
  <c r="O223" i="15" s="1"/>
  <c r="P223" i="15" s="1"/>
  <c r="L224" i="15" l="1"/>
  <c r="N224" i="15"/>
  <c r="V224" i="15"/>
  <c r="T224" i="15"/>
  <c r="S224" i="15" l="1"/>
  <c r="W224" i="15" s="1"/>
  <c r="X224" i="15" s="1"/>
  <c r="T26" i="13"/>
  <c r="L225" i="15"/>
  <c r="N225" i="15"/>
  <c r="K224" i="15"/>
  <c r="O224" i="15" s="1"/>
  <c r="P224" i="15" s="1"/>
  <c r="L26" i="13"/>
  <c r="V225" i="15"/>
  <c r="T225" i="15"/>
  <c r="S225" i="15" l="1"/>
  <c r="W225" i="15" s="1"/>
  <c r="X225" i="15" s="1"/>
  <c r="L226" i="15"/>
  <c r="K226" i="15" s="1"/>
  <c r="O226" i="15" s="1"/>
  <c r="P226" i="15" s="1"/>
  <c r="N226" i="15"/>
  <c r="V226" i="15"/>
  <c r="T226" i="15"/>
  <c r="S226" i="15" s="1"/>
  <c r="W226" i="15" s="1"/>
  <c r="X226" i="15" s="1"/>
  <c r="S26" i="13"/>
  <c r="K225" i="15"/>
  <c r="O225" i="15" s="1"/>
  <c r="P225" i="15" s="1"/>
  <c r="K26" i="13"/>
  <c r="P26" i="13"/>
  <c r="O26" i="13"/>
  <c r="X26" i="13"/>
  <c r="W26" i="13"/>
  <c r="L227" i="15" l="1"/>
  <c r="K227" i="15" s="1"/>
  <c r="O227" i="15" s="1"/>
  <c r="P227" i="15" s="1"/>
  <c r="N227" i="15"/>
  <c r="T227" i="15"/>
  <c r="S227" i="15" s="1"/>
  <c r="W227" i="15" s="1"/>
  <c r="X227" i="15" s="1"/>
  <c r="V227" i="15"/>
  <c r="T228" i="15" l="1"/>
  <c r="S228" i="15" s="1"/>
  <c r="W228" i="15" s="1"/>
  <c r="X228" i="15" s="1"/>
  <c r="V228" i="15"/>
  <c r="N228" i="15"/>
  <c r="L228" i="15"/>
  <c r="K228" i="15" s="1"/>
  <c r="O228" i="15" s="1"/>
  <c r="P228" i="15" s="1"/>
  <c r="N229" i="15" l="1"/>
  <c r="L229" i="15"/>
  <c r="K229" i="15" s="1"/>
  <c r="O229" i="15" s="1"/>
  <c r="P229" i="15" s="1"/>
  <c r="V229" i="15"/>
  <c r="T229" i="15"/>
  <c r="S229" i="15" l="1"/>
  <c r="W229" i="15" s="1"/>
  <c r="X229" i="15" s="1"/>
  <c r="L230" i="15"/>
  <c r="N230" i="15"/>
  <c r="V230" i="15"/>
  <c r="T230" i="15"/>
  <c r="S230" i="15" s="1"/>
  <c r="W230" i="15" s="1"/>
  <c r="X230" i="15" s="1"/>
  <c r="T231" i="15" l="1"/>
  <c r="S231" i="15" s="1"/>
  <c r="W231" i="15" s="1"/>
  <c r="X231" i="15" s="1"/>
  <c r="V231" i="15"/>
  <c r="L231" i="15"/>
  <c r="K231" i="15" s="1"/>
  <c r="O231" i="15" s="1"/>
  <c r="P231" i="15" s="1"/>
  <c r="N231" i="15"/>
  <c r="K230" i="15"/>
  <c r="O230" i="15" s="1"/>
  <c r="P230" i="15" s="1"/>
  <c r="T232" i="15" l="1"/>
  <c r="S232" i="15" s="1"/>
  <c r="W232" i="15" s="1"/>
  <c r="X232" i="15" s="1"/>
  <c r="V232" i="15"/>
  <c r="N232" i="15"/>
  <c r="L232" i="15"/>
  <c r="K232" i="15" s="1"/>
  <c r="O232" i="15" s="1"/>
  <c r="P232" i="15" s="1"/>
  <c r="N233" i="15" l="1"/>
  <c r="L233" i="15"/>
  <c r="K233" i="15" s="1"/>
  <c r="O233" i="15" s="1"/>
  <c r="P233" i="15" s="1"/>
  <c r="T233" i="15"/>
  <c r="S233" i="15" s="1"/>
  <c r="W233" i="15" s="1"/>
  <c r="X233" i="15" s="1"/>
  <c r="V233" i="15"/>
  <c r="T234" i="15" l="1"/>
  <c r="S234" i="15" s="1"/>
  <c r="W234" i="15" s="1"/>
  <c r="X234" i="15" s="1"/>
  <c r="V234" i="15"/>
  <c r="N234" i="15"/>
  <c r="L234" i="15"/>
  <c r="K234" i="15" s="1"/>
  <c r="O234" i="15" s="1"/>
  <c r="P234" i="15" s="1"/>
  <c r="T235" i="15" l="1"/>
  <c r="S235" i="15" s="1"/>
  <c r="W235" i="15" s="1"/>
  <c r="X235" i="15" s="1"/>
  <c r="V235" i="15"/>
  <c r="N235" i="15"/>
  <c r="L235" i="15"/>
  <c r="K235" i="15" s="1"/>
  <c r="O235" i="15" s="1"/>
  <c r="P235" i="15" s="1"/>
  <c r="V236" i="15" l="1"/>
  <c r="T236" i="15"/>
  <c r="N236" i="15"/>
  <c r="L236" i="15"/>
  <c r="L237" i="15" l="1"/>
  <c r="N237" i="15"/>
  <c r="K236" i="15"/>
  <c r="O236" i="15" s="1"/>
  <c r="P236" i="15" s="1"/>
  <c r="L27" i="13"/>
  <c r="S236" i="15"/>
  <c r="W236" i="15" s="1"/>
  <c r="X236" i="15" s="1"/>
  <c r="T27" i="13"/>
  <c r="S27" i="13" s="1"/>
  <c r="V237" i="15"/>
  <c r="T237" i="15"/>
  <c r="S237" i="15" l="1"/>
  <c r="W237" i="15" s="1"/>
  <c r="X237" i="15" s="1"/>
  <c r="L238" i="15"/>
  <c r="K238" i="15" s="1"/>
  <c r="O238" i="15" s="1"/>
  <c r="P238" i="15" s="1"/>
  <c r="N238" i="15"/>
  <c r="K27" i="13"/>
  <c r="T238" i="15"/>
  <c r="S238" i="15" s="1"/>
  <c r="W238" i="15" s="1"/>
  <c r="X238" i="15" s="1"/>
  <c r="V238" i="15"/>
  <c r="P27" i="13"/>
  <c r="O27" i="13"/>
  <c r="X27" i="13"/>
  <c r="W27" i="13"/>
  <c r="K237" i="15"/>
  <c r="O237" i="15" s="1"/>
  <c r="P237" i="15" s="1"/>
  <c r="T239" i="15" l="1"/>
  <c r="S239" i="15" s="1"/>
  <c r="W239" i="15" s="1"/>
  <c r="X239" i="15" s="1"/>
  <c r="V239" i="15"/>
  <c r="N239" i="15"/>
  <c r="L239" i="15"/>
  <c r="K239" i="15" s="1"/>
  <c r="O239" i="15" s="1"/>
  <c r="P239" i="15" s="1"/>
  <c r="N240" i="15" l="1"/>
  <c r="L240" i="15"/>
  <c r="V240" i="15"/>
  <c r="T240" i="15"/>
  <c r="S240" i="15" s="1"/>
  <c r="W240" i="15" s="1"/>
  <c r="X240" i="15" s="1"/>
  <c r="K240" i="15" l="1"/>
  <c r="O240" i="15" s="1"/>
  <c r="P240" i="15" s="1"/>
  <c r="L241" i="15"/>
  <c r="K241" i="15" s="1"/>
  <c r="O241" i="15" s="1"/>
  <c r="P241" i="15" s="1"/>
  <c r="N241" i="15"/>
  <c r="V241" i="15"/>
  <c r="T241" i="15"/>
  <c r="S241" i="15" l="1"/>
  <c r="W241" i="15" s="1"/>
  <c r="X241" i="15" s="1"/>
  <c r="T242" i="15"/>
  <c r="S242" i="15" s="1"/>
  <c r="W242" i="15" s="1"/>
  <c r="X242" i="15" s="1"/>
  <c r="V242" i="15"/>
  <c r="L242" i="15"/>
  <c r="N242" i="15"/>
  <c r="T243" i="15" l="1"/>
  <c r="S243" i="15" s="1"/>
  <c r="W243" i="15" s="1"/>
  <c r="X243" i="15" s="1"/>
  <c r="V243" i="15"/>
  <c r="N243" i="15"/>
  <c r="L243" i="15"/>
  <c r="K243" i="15" s="1"/>
  <c r="O243" i="15" s="1"/>
  <c r="P243" i="15" s="1"/>
  <c r="K242" i="15"/>
  <c r="O242" i="15" s="1"/>
  <c r="P242" i="15" s="1"/>
  <c r="V244" i="15" l="1"/>
  <c r="T244" i="15"/>
  <c r="S244" i="15" s="1"/>
  <c r="W244" i="15" s="1"/>
  <c r="X244" i="15" s="1"/>
  <c r="N244" i="15"/>
  <c r="L244" i="15"/>
  <c r="K244" i="15" l="1"/>
  <c r="O244" i="15" s="1"/>
  <c r="P244" i="15" s="1"/>
  <c r="V245" i="15"/>
  <c r="T245" i="15"/>
  <c r="S245" i="15" s="1"/>
  <c r="W245" i="15" s="1"/>
  <c r="X245" i="15" s="1"/>
  <c r="L245" i="15"/>
  <c r="K245" i="15" s="1"/>
  <c r="O245" i="15" s="1"/>
  <c r="P245" i="15" s="1"/>
  <c r="N245" i="15"/>
  <c r="L246" i="15" l="1"/>
  <c r="K246" i="15" s="1"/>
  <c r="O246" i="15" s="1"/>
  <c r="P246" i="15" s="1"/>
  <c r="N246" i="15"/>
  <c r="T246" i="15"/>
  <c r="S246" i="15" s="1"/>
  <c r="W246" i="15" s="1"/>
  <c r="X246" i="15" s="1"/>
  <c r="V246" i="15"/>
  <c r="N247" i="15" l="1"/>
  <c r="L247" i="15"/>
  <c r="K247" i="15" s="1"/>
  <c r="O247" i="15" s="1"/>
  <c r="P247" i="15" s="1"/>
  <c r="T247" i="15"/>
  <c r="S247" i="15" s="1"/>
  <c r="W247" i="15" s="1"/>
  <c r="X247" i="15" s="1"/>
  <c r="V247" i="15"/>
  <c r="V248" i="15" l="1"/>
  <c r="T248" i="15"/>
  <c r="L248" i="15"/>
  <c r="M248" i="15"/>
  <c r="N248" i="15" s="1"/>
  <c r="S248" i="15" l="1"/>
  <c r="T249" i="15"/>
  <c r="T28" i="13"/>
  <c r="K248" i="15"/>
  <c r="L249" i="15"/>
  <c r="L28" i="13"/>
  <c r="M249" i="15"/>
  <c r="M28" i="13"/>
  <c r="K28" i="13" l="1"/>
  <c r="K29" i="13" s="1"/>
  <c r="L29" i="13"/>
  <c r="C5" i="14" s="1"/>
  <c r="M29" i="13"/>
  <c r="N28" i="13"/>
  <c r="O248" i="15"/>
  <c r="P248" i="15" s="1"/>
  <c r="K249" i="15"/>
  <c r="S28" i="13"/>
  <c r="S29" i="13" s="1"/>
  <c r="T29" i="13"/>
  <c r="C6" i="14" s="1"/>
  <c r="W248" i="15"/>
  <c r="X248" i="15" s="1"/>
  <c r="S249" i="15"/>
  <c r="W249" i="15" l="1"/>
  <c r="W28" i="13"/>
  <c r="W29" i="13" s="1"/>
  <c r="D6" i="14" s="1"/>
  <c r="O249" i="15"/>
  <c r="O28" i="13"/>
  <c r="O29" i="13" s="1"/>
  <c r="D5" i="14" s="1"/>
  <c r="P249" i="15" l="1"/>
  <c r="P28" i="13"/>
  <c r="P29" i="13" s="1"/>
  <c r="E5" i="14" s="1"/>
  <c r="X249" i="15"/>
  <c r="X28" i="13"/>
  <c r="X29" i="13" s="1"/>
  <c r="E6" i="14" s="1"/>
</calcChain>
</file>

<file path=xl/sharedStrings.xml><?xml version="1.0" encoding="utf-8"?>
<sst xmlns="http://schemas.openxmlformats.org/spreadsheetml/2006/main" count="91" uniqueCount="35">
  <si>
    <t>année</t>
  </si>
  <si>
    <t>intérêts</t>
  </si>
  <si>
    <t>Annuités</t>
  </si>
  <si>
    <t>Durée</t>
  </si>
  <si>
    <t>Total</t>
  </si>
  <si>
    <t xml:space="preserve">  Nombre 
  d'annuités</t>
  </si>
  <si>
    <t>capital 
amorti</t>
  </si>
  <si>
    <t>capital 
restant dû</t>
  </si>
  <si>
    <t xml:space="preserve"> Montant 
 emprunté</t>
  </si>
  <si>
    <t>nets</t>
  </si>
  <si>
    <t>actualisés</t>
  </si>
  <si>
    <t>Décaissements</t>
  </si>
  <si>
    <t>Récapitulatif</t>
  </si>
  <si>
    <t>Coût 
total</t>
  </si>
  <si>
    <t xml:space="preserve"> Annuités constantes</t>
  </si>
  <si>
    <t xml:space="preserve"> Amortissements constants</t>
  </si>
  <si>
    <t xml:space="preserve"> Amortissement in fine</t>
  </si>
  <si>
    <t xml:space="preserve">Décaissements </t>
  </si>
  <si>
    <t xml:space="preserve">  Taux intérêt + assurance</t>
  </si>
  <si>
    <t>Annuités constantes</t>
  </si>
  <si>
    <t>Amortissements constants</t>
  </si>
  <si>
    <t xml:space="preserve"> Taux intérêt + assurance</t>
  </si>
  <si>
    <t>Amortissement in fine</t>
  </si>
  <si>
    <t>Rappel des caractéristiques de l'emprunt renseignées dans l'onglet "remboursements annuels"</t>
  </si>
  <si>
    <t>Taux d'IS</t>
  </si>
  <si>
    <t>Taux d'actual.</t>
  </si>
  <si>
    <t xml:space="preserve"> Différé 
 d'amortis.</t>
  </si>
  <si>
    <t>Annuités constantes - tableau de remboursement</t>
  </si>
  <si>
    <t>Amortissements du capital constants - tableau de remboursement</t>
  </si>
  <si>
    <t>Amortissements du capital constants - tableau annuel</t>
  </si>
  <si>
    <t>Amortissement du capital in fine - tableau annuel</t>
  </si>
  <si>
    <t>Annuités constantes - tableau annuel</t>
  </si>
  <si>
    <r>
      <t xml:space="preserve"> Périodicité 
 de rembours</t>
    </r>
    <r>
      <rPr>
        <vertAlign val="superscript"/>
        <sz val="10"/>
        <color theme="0"/>
        <rFont val="Calibri"/>
        <family val="2"/>
        <scheme val="minor"/>
      </rPr>
      <t>t</t>
    </r>
  </si>
  <si>
    <t>Amortissement du capital in fine - tableau de remboursement</t>
  </si>
  <si>
    <r>
      <t>Caractéristiques de l'emprunt  (</t>
    </r>
    <r>
      <rPr>
        <b/>
        <sz val="11"/>
        <color rgb="FF002060"/>
        <rFont val="Calibri"/>
        <family val="2"/>
        <scheme val="minor"/>
      </rPr>
      <t>durée de calcul maximum : 20 ans</t>
    </r>
    <r>
      <rPr>
        <sz val="11"/>
        <color rgb="FF002060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</si>
</sst>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&quot;€&quot;"/>
    <numFmt numFmtId="165" formatCode="#,##0.00&quot; &quot;"/>
    <numFmt numFmtId="166" formatCode="#,##0&quot; &quot;"/>
    <numFmt numFmtId="167" formatCode="0&quot; ans&quot;"/>
    <numFmt numFmtId="168" formatCode="0&quot; mois&quot;"/>
  </numFmts>
  <fonts count="29" x14ac:knownFonts="1">
    <font>
      <sz val="10"/>
      <name val="Arial"/>
    </font>
    <font>
      <sz val="10"/>
      <name val="Arial"/>
      <family val="2"/>
    </font>
    <font>
      <sz val="10"/>
      <color theme="0"/>
      <name val="Calibri"/>
      <family val="2"/>
    </font>
    <font>
      <sz val="10"/>
      <name val="Calibri"/>
      <family val="2"/>
      <scheme val="minor"/>
    </font>
    <font>
      <sz val="10"/>
      <color rgb="FF0000CC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206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2060"/>
      <name val="Calibri"/>
      <family val="2"/>
    </font>
    <font>
      <b/>
      <sz val="12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9"/>
      <name val="Calibri"/>
      <family val="2"/>
    </font>
    <font>
      <b/>
      <sz val="10.5"/>
      <color theme="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Arial"/>
      <family val="2"/>
    </font>
    <font>
      <sz val="10"/>
      <color rgb="FF002060"/>
      <name val="Calibri"/>
      <family val="2"/>
      <scheme val="minor"/>
    </font>
    <font>
      <sz val="10"/>
      <color rgb="FF002060"/>
      <name val="Arial"/>
      <family val="2"/>
    </font>
    <font>
      <sz val="10.5"/>
      <color rgb="FF002060"/>
      <name val="Calibri"/>
      <family val="2"/>
      <scheme val="minor"/>
    </font>
    <font>
      <b/>
      <sz val="10.5"/>
      <color rgb="FF002060"/>
      <name val="Calibri"/>
      <family val="2"/>
    </font>
    <font>
      <sz val="10.5"/>
      <color rgb="FF002060"/>
      <name val="Arial"/>
      <family val="2"/>
    </font>
    <font>
      <sz val="8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2060"/>
      <name val="Arial"/>
      <family val="2"/>
    </font>
    <font>
      <sz val="8"/>
      <color theme="0"/>
      <name val="Calibri"/>
      <family val="2"/>
    </font>
    <font>
      <sz val="8"/>
      <color theme="0"/>
      <name val="Calibri"/>
      <family val="2"/>
      <scheme val="minor"/>
    </font>
    <font>
      <vertAlign val="superscript"/>
      <sz val="10"/>
      <color theme="0"/>
      <name val="Calibri"/>
      <family val="2"/>
      <scheme val="minor"/>
    </font>
    <font>
      <b/>
      <sz val="10.5"/>
      <color rgb="FF00206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03151"/>
        <bgColor indexed="64"/>
      </patternFill>
    </fill>
    <fill>
      <patternFill patternType="solid">
        <fgColor rgb="FFEAEAEA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34998626667073579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/>
      </left>
      <right/>
      <top style="thin">
        <color theme="0" tint="-0.499984740745262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499984740745262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49998474074526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499984740745262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499984740745262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 applyProtection="1">
      <protection locked="0"/>
    </xf>
    <xf numFmtId="4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0" fontId="10" fillId="0" borderId="0" xfId="0" applyFont="1" applyAlignment="1" applyProtection="1">
      <protection locked="0"/>
    </xf>
    <xf numFmtId="165" fontId="3" fillId="5" borderId="0" xfId="0" applyNumberFormat="1" applyFont="1" applyFill="1" applyBorder="1" applyAlignment="1" applyProtection="1">
      <alignment vertical="center"/>
      <protection hidden="1"/>
    </xf>
    <xf numFmtId="165" fontId="3" fillId="5" borderId="1" xfId="0" applyNumberFormat="1" applyFont="1" applyFill="1" applyBorder="1" applyAlignment="1" applyProtection="1">
      <alignment vertical="center"/>
      <protection hidden="1"/>
    </xf>
    <xf numFmtId="0" fontId="9" fillId="5" borderId="6" xfId="0" applyFont="1" applyFill="1" applyBorder="1" applyAlignment="1" applyProtection="1">
      <alignment vertical="center" wrapText="1"/>
      <protection hidden="1"/>
    </xf>
    <xf numFmtId="166" fontId="9" fillId="5" borderId="10" xfId="0" applyNumberFormat="1" applyFont="1" applyFill="1" applyBorder="1" applyAlignment="1" applyProtection="1">
      <alignment vertical="center" wrapText="1"/>
      <protection hidden="1"/>
    </xf>
    <xf numFmtId="165" fontId="3" fillId="5" borderId="3" xfId="0" applyNumberFormat="1" applyFont="1" applyFill="1" applyBorder="1" applyAlignment="1" applyProtection="1">
      <alignment vertical="center"/>
      <protection hidden="1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alignment horizontal="center" vertical="center"/>
      <protection hidden="1"/>
    </xf>
    <xf numFmtId="165" fontId="3" fillId="5" borderId="2" xfId="0" applyNumberFormat="1" applyFont="1" applyFill="1" applyBorder="1" applyAlignment="1" applyProtection="1">
      <alignment vertical="center"/>
      <protection hidden="1"/>
    </xf>
    <xf numFmtId="165" fontId="9" fillId="5" borderId="7" xfId="0" applyNumberFormat="1" applyFont="1" applyFill="1" applyBorder="1" applyAlignment="1" applyProtection="1">
      <alignment vertical="center"/>
      <protection hidden="1"/>
    </xf>
    <xf numFmtId="165" fontId="9" fillId="5" borderId="26" xfId="0" applyNumberFormat="1" applyFont="1" applyFill="1" applyBorder="1" applyAlignment="1">
      <alignment vertical="center"/>
    </xf>
    <xf numFmtId="0" fontId="6" fillId="7" borderId="27" xfId="0" applyFont="1" applyFill="1" applyBorder="1" applyAlignment="1">
      <alignment horizontal="center" vertical="center" wrapText="1"/>
    </xf>
    <xf numFmtId="0" fontId="6" fillId="11" borderId="32" xfId="0" applyFont="1" applyFill="1" applyBorder="1" applyAlignment="1">
      <alignment horizontal="center" vertical="center" wrapText="1"/>
    </xf>
    <xf numFmtId="10" fontId="5" fillId="4" borderId="38" xfId="0" applyNumberFormat="1" applyFont="1" applyFill="1" applyBorder="1" applyAlignment="1" applyProtection="1">
      <alignment horizontal="center" vertical="center"/>
      <protection locked="0"/>
    </xf>
    <xf numFmtId="10" fontId="5" fillId="9" borderId="18" xfId="0" applyNumberFormat="1" applyFont="1" applyFill="1" applyBorder="1" applyAlignment="1" applyProtection="1">
      <alignment horizontal="center" vertical="center"/>
      <protection locked="0"/>
    </xf>
    <xf numFmtId="10" fontId="5" fillId="8" borderId="41" xfId="0" applyNumberFormat="1" applyFont="1" applyFill="1" applyBorder="1" applyAlignment="1" applyProtection="1">
      <alignment horizontal="center" vertical="center"/>
      <protection locked="0"/>
    </xf>
    <xf numFmtId="10" fontId="2" fillId="7" borderId="39" xfId="0" applyNumberFormat="1" applyFont="1" applyFill="1" applyBorder="1" applyAlignment="1" applyProtection="1">
      <alignment horizontal="center" vertical="center"/>
      <protection locked="0"/>
    </xf>
    <xf numFmtId="10" fontId="2" fillId="11" borderId="42" xfId="0" applyNumberFormat="1" applyFont="1" applyFill="1" applyBorder="1" applyAlignment="1" applyProtection="1">
      <alignment horizontal="center" vertical="center"/>
      <protection locked="0"/>
    </xf>
    <xf numFmtId="1" fontId="5" fillId="3" borderId="30" xfId="1" applyNumberFormat="1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 vertical="top"/>
      <protection hidden="1"/>
    </xf>
    <xf numFmtId="0" fontId="10" fillId="0" borderId="44" xfId="0" applyFont="1" applyFill="1" applyBorder="1" applyAlignment="1" applyProtection="1">
      <alignment vertical="center"/>
      <protection hidden="1"/>
    </xf>
    <xf numFmtId="0" fontId="10" fillId="0" borderId="43" xfId="0" applyFont="1" applyFill="1" applyBorder="1" applyAlignment="1" applyProtection="1">
      <alignment vertical="center"/>
      <protection hidden="1"/>
    </xf>
    <xf numFmtId="1" fontId="5" fillId="3" borderId="13" xfId="1" applyNumberFormat="1" applyFont="1" applyFill="1" applyBorder="1" applyAlignment="1" applyProtection="1">
      <alignment horizontal="center"/>
      <protection hidden="1"/>
    </xf>
    <xf numFmtId="0" fontId="10" fillId="0" borderId="17" xfId="0" applyFont="1" applyFill="1" applyBorder="1" applyAlignment="1" applyProtection="1">
      <alignment vertical="center"/>
      <protection hidden="1"/>
    </xf>
    <xf numFmtId="0" fontId="0" fillId="0" borderId="17" xfId="0" applyBorder="1"/>
    <xf numFmtId="166" fontId="9" fillId="5" borderId="15" xfId="0" applyNumberFormat="1" applyFont="1" applyFill="1" applyBorder="1" applyAlignment="1" applyProtection="1">
      <alignment vertical="center" wrapText="1"/>
      <protection hidden="1"/>
    </xf>
    <xf numFmtId="165" fontId="9" fillId="5" borderId="16" xfId="0" applyNumberFormat="1" applyFont="1" applyFill="1" applyBorder="1" applyAlignment="1" applyProtection="1">
      <alignment vertical="center"/>
      <protection hidden="1"/>
    </xf>
    <xf numFmtId="165" fontId="9" fillId="5" borderId="50" xfId="0" applyNumberFormat="1" applyFont="1" applyFill="1" applyBorder="1" applyAlignment="1" applyProtection="1">
      <alignment vertical="center"/>
      <protection hidden="1"/>
    </xf>
    <xf numFmtId="165" fontId="9" fillId="5" borderId="51" xfId="0" applyNumberFormat="1" applyFont="1" applyFill="1" applyBorder="1" applyAlignment="1">
      <alignment vertical="center"/>
    </xf>
    <xf numFmtId="165" fontId="9" fillId="5" borderId="52" xfId="0" applyNumberFormat="1" applyFont="1" applyFill="1" applyBorder="1" applyAlignment="1" applyProtection="1">
      <alignment vertical="center"/>
      <protection hidden="1"/>
    </xf>
    <xf numFmtId="0" fontId="6" fillId="4" borderId="53" xfId="0" applyFont="1" applyFill="1" applyBorder="1" applyAlignment="1" applyProtection="1">
      <alignment horizontal="center" vertical="center" wrapText="1"/>
      <protection hidden="1"/>
    </xf>
    <xf numFmtId="0" fontId="6" fillId="4" borderId="54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17" fillId="0" borderId="0" xfId="0" applyFont="1" applyProtection="1">
      <protection locked="0"/>
    </xf>
    <xf numFmtId="0" fontId="18" fillId="0" borderId="0" xfId="0" applyFont="1"/>
    <xf numFmtId="0" fontId="19" fillId="0" borderId="0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Continuous" vertical="center"/>
      <protection hidden="1"/>
    </xf>
    <xf numFmtId="0" fontId="21" fillId="0" borderId="0" xfId="0" applyFont="1"/>
    <xf numFmtId="10" fontId="19" fillId="0" borderId="0" xfId="0" applyNumberFormat="1" applyFont="1" applyFill="1" applyBorder="1" applyAlignment="1" applyProtection="1">
      <alignment horizontal="centerContinuous" vertical="center"/>
      <protection hidden="1"/>
    </xf>
    <xf numFmtId="0" fontId="22" fillId="0" borderId="0" xfId="0" applyFont="1" applyFill="1" applyBorder="1" applyAlignment="1" applyProtection="1">
      <alignment horizontal="centerContinuous" vertical="center"/>
      <protection hidden="1"/>
    </xf>
    <xf numFmtId="165" fontId="23" fillId="0" borderId="0" xfId="0" applyNumberFormat="1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vertical="center"/>
      <protection locked="0"/>
    </xf>
    <xf numFmtId="165" fontId="23" fillId="0" borderId="0" xfId="0" applyNumberFormat="1" applyFont="1" applyFill="1" applyBorder="1" applyAlignment="1" applyProtection="1">
      <alignment vertical="center"/>
      <protection hidden="1"/>
    </xf>
    <xf numFmtId="165" fontId="23" fillId="0" borderId="0" xfId="0" applyNumberFormat="1" applyFont="1" applyFill="1" applyBorder="1" applyAlignment="1">
      <alignment vertical="center"/>
    </xf>
    <xf numFmtId="0" fontId="24" fillId="0" borderId="0" xfId="0" applyFont="1"/>
    <xf numFmtId="165" fontId="11" fillId="12" borderId="19" xfId="0" applyNumberFormat="1" applyFont="1" applyFill="1" applyBorder="1" applyAlignment="1">
      <alignment vertical="center"/>
    </xf>
    <xf numFmtId="0" fontId="25" fillId="0" borderId="0" xfId="0" applyFont="1" applyBorder="1" applyAlignment="1" applyProtection="1">
      <alignment horizontal="center" vertical="center"/>
      <protection hidden="1"/>
    </xf>
    <xf numFmtId="0" fontId="26" fillId="0" borderId="0" xfId="0" applyFont="1" applyFill="1" applyBorder="1" applyAlignment="1" applyProtection="1">
      <alignment horizontal="center" vertical="center"/>
      <protection hidden="1"/>
    </xf>
    <xf numFmtId="10" fontId="5" fillId="13" borderId="18" xfId="0" applyNumberFormat="1" applyFont="1" applyFill="1" applyBorder="1" applyAlignment="1" applyProtection="1">
      <alignment horizontal="center" vertical="center"/>
      <protection locked="0"/>
    </xf>
    <xf numFmtId="165" fontId="11" fillId="12" borderId="7" xfId="0" applyNumberFormat="1" applyFont="1" applyFill="1" applyBorder="1" applyAlignment="1" applyProtection="1">
      <alignment vertical="center"/>
      <protection hidden="1"/>
    </xf>
    <xf numFmtId="165" fontId="11" fillId="12" borderId="16" xfId="0" applyNumberFormat="1" applyFont="1" applyFill="1" applyBorder="1" applyAlignment="1" applyProtection="1">
      <alignment vertical="center"/>
      <protection hidden="1"/>
    </xf>
    <xf numFmtId="165" fontId="11" fillId="12" borderId="9" xfId="0" applyNumberFormat="1" applyFont="1" applyFill="1" applyBorder="1" applyAlignment="1" applyProtection="1">
      <alignment vertical="center"/>
      <protection hidden="1"/>
    </xf>
    <xf numFmtId="4" fontId="17" fillId="6" borderId="20" xfId="0" applyNumberFormat="1" applyFont="1" applyFill="1" applyBorder="1" applyAlignment="1" applyProtection="1">
      <alignment horizontal="right" vertical="center" indent="1"/>
      <protection locked="0"/>
    </xf>
    <xf numFmtId="165" fontId="3" fillId="0" borderId="52" xfId="0" applyNumberFormat="1" applyFont="1" applyBorder="1" applyAlignment="1" applyProtection="1">
      <alignment vertical="center"/>
      <protection hidden="1"/>
    </xf>
    <xf numFmtId="165" fontId="3" fillId="0" borderId="50" xfId="0" applyNumberFormat="1" applyFont="1" applyBorder="1" applyAlignment="1" applyProtection="1">
      <alignment vertical="center"/>
      <protection hidden="1"/>
    </xf>
    <xf numFmtId="165" fontId="3" fillId="0" borderId="63" xfId="0" applyNumberFormat="1" applyFont="1" applyBorder="1" applyAlignment="1" applyProtection="1">
      <alignment vertical="center"/>
      <protection hidden="1"/>
    </xf>
    <xf numFmtId="165" fontId="3" fillId="6" borderId="64" xfId="0" applyNumberFormat="1" applyFont="1" applyFill="1" applyBorder="1" applyAlignment="1" applyProtection="1">
      <alignment vertical="center"/>
      <protection hidden="1"/>
    </xf>
    <xf numFmtId="165" fontId="8" fillId="10" borderId="64" xfId="0" applyNumberFormat="1" applyFont="1" applyFill="1" applyBorder="1" applyAlignment="1" applyProtection="1">
      <alignment vertical="center"/>
      <protection hidden="1"/>
    </xf>
    <xf numFmtId="165" fontId="3" fillId="5" borderId="21" xfId="0" applyNumberFormat="1" applyFont="1" applyFill="1" applyBorder="1" applyAlignment="1" applyProtection="1">
      <alignment vertical="center"/>
      <protection hidden="1"/>
    </xf>
    <xf numFmtId="165" fontId="11" fillId="12" borderId="22" xfId="0" applyNumberFormat="1" applyFont="1" applyFill="1" applyBorder="1" applyAlignment="1" applyProtection="1">
      <alignment vertical="center"/>
      <protection hidden="1"/>
    </xf>
    <xf numFmtId="165" fontId="3" fillId="0" borderId="65" xfId="2" applyNumberFormat="1" applyFont="1" applyFill="1" applyBorder="1" applyAlignment="1" applyProtection="1">
      <alignment vertical="center"/>
      <protection hidden="1"/>
    </xf>
    <xf numFmtId="165" fontId="3" fillId="0" borderId="52" xfId="2" applyNumberFormat="1" applyFont="1" applyFill="1" applyBorder="1" applyAlignment="1" applyProtection="1">
      <alignment vertical="center"/>
      <protection hidden="1"/>
    </xf>
    <xf numFmtId="165" fontId="3" fillId="0" borderId="50" xfId="2" applyNumberFormat="1" applyFont="1" applyFill="1" applyBorder="1" applyAlignment="1" applyProtection="1">
      <alignment vertical="center"/>
      <protection hidden="1"/>
    </xf>
    <xf numFmtId="165" fontId="3" fillId="0" borderId="63" xfId="2" applyNumberFormat="1" applyFont="1" applyFill="1" applyBorder="1" applyAlignment="1" applyProtection="1">
      <alignment vertical="center"/>
      <protection hidden="1"/>
    </xf>
    <xf numFmtId="165" fontId="3" fillId="10" borderId="64" xfId="0" applyNumberFormat="1" applyFont="1" applyFill="1" applyBorder="1" applyAlignment="1" applyProtection="1">
      <alignment vertical="center"/>
      <protection hidden="1"/>
    </xf>
    <xf numFmtId="0" fontId="1" fillId="0" borderId="0" xfId="0" applyFont="1"/>
    <xf numFmtId="165" fontId="11" fillId="12" borderId="19" xfId="0" applyNumberFormat="1" applyFont="1" applyFill="1" applyBorder="1" applyAlignment="1" applyProtection="1">
      <alignment vertical="center"/>
      <protection hidden="1"/>
    </xf>
    <xf numFmtId="0" fontId="17" fillId="12" borderId="25" xfId="0" applyFont="1" applyFill="1" applyBorder="1" applyAlignment="1" applyProtection="1">
      <alignment horizontal="center" vertical="center" wrapText="1"/>
      <protection hidden="1"/>
    </xf>
    <xf numFmtId="0" fontId="17" fillId="5" borderId="60" xfId="0" applyFont="1" applyFill="1" applyBorder="1" applyAlignment="1" applyProtection="1">
      <alignment horizontal="center" vertical="center" wrapText="1"/>
      <protection hidden="1"/>
    </xf>
    <xf numFmtId="0" fontId="28" fillId="0" borderId="5" xfId="0" applyFont="1" applyBorder="1" applyAlignment="1" applyProtection="1">
      <protection hidden="1"/>
    </xf>
    <xf numFmtId="0" fontId="0" fillId="0" borderId="5" xfId="0" applyBorder="1" applyAlignment="1" applyProtection="1">
      <protection hidden="1"/>
    </xf>
    <xf numFmtId="0" fontId="23" fillId="0" borderId="17" xfId="0" applyFont="1" applyFill="1" applyBorder="1" applyAlignment="1" applyProtection="1">
      <alignment vertical="center"/>
      <protection hidden="1"/>
    </xf>
    <xf numFmtId="0" fontId="16" fillId="0" borderId="17" xfId="0" applyFont="1" applyBorder="1" applyAlignment="1">
      <alignment vertical="center"/>
    </xf>
    <xf numFmtId="0" fontId="17" fillId="14" borderId="61" xfId="0" applyFont="1" applyFill="1" applyBorder="1" applyAlignment="1" applyProtection="1">
      <alignment horizontal="center" vertical="center" wrapText="1"/>
      <protection hidden="1"/>
    </xf>
    <xf numFmtId="0" fontId="17" fillId="14" borderId="62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18" fillId="0" borderId="0" xfId="0" applyFont="1" applyBorder="1" applyAlignment="1" applyProtection="1">
      <alignment vertical="center"/>
      <protection hidden="1"/>
    </xf>
    <xf numFmtId="0" fontId="17" fillId="14" borderId="4" xfId="0" applyFont="1" applyFill="1" applyBorder="1" applyAlignment="1" applyProtection="1">
      <alignment horizontal="center" vertical="center"/>
      <protection hidden="1"/>
    </xf>
    <xf numFmtId="0" fontId="17" fillId="14" borderId="23" xfId="0" applyFont="1" applyFill="1" applyBorder="1" applyAlignment="1" applyProtection="1">
      <alignment horizontal="center" vertical="center"/>
      <protection hidden="1"/>
    </xf>
    <xf numFmtId="0" fontId="17" fillId="14" borderId="61" xfId="0" applyFont="1" applyFill="1" applyBorder="1" applyAlignment="1" applyProtection="1">
      <alignment horizontal="center" vertical="center"/>
      <protection hidden="1"/>
    </xf>
    <xf numFmtId="0" fontId="17" fillId="14" borderId="62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left" vertical="center" wrapText="1"/>
      <protection hidden="1"/>
    </xf>
    <xf numFmtId="0" fontId="0" fillId="0" borderId="10" xfId="0" applyBorder="1" applyAlignment="1">
      <alignment horizontal="left" vertical="center" wrapText="1"/>
    </xf>
    <xf numFmtId="166" fontId="5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167" fontId="5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3" borderId="45" xfId="0" applyFont="1" applyFill="1" applyBorder="1" applyAlignment="1" applyProtection="1">
      <alignment horizontal="right" vertical="center" indent="1"/>
      <protection hidden="1"/>
    </xf>
    <xf numFmtId="0" fontId="0" fillId="0" borderId="11" xfId="0" applyBorder="1" applyAlignment="1">
      <alignment horizontal="right" vertical="center" indent="1"/>
    </xf>
    <xf numFmtId="0" fontId="5" fillId="3" borderId="27" xfId="0" quotePrefix="1" applyFont="1" applyFill="1" applyBorder="1" applyAlignment="1" applyProtection="1">
      <alignment vertical="center" wrapText="1"/>
      <protection hidden="1"/>
    </xf>
    <xf numFmtId="0" fontId="0" fillId="0" borderId="34" xfId="0" applyBorder="1" applyAlignment="1">
      <alignment vertical="center" wrapText="1"/>
    </xf>
    <xf numFmtId="0" fontId="17" fillId="14" borderId="5" xfId="0" applyFont="1" applyFill="1" applyBorder="1" applyAlignment="1" applyProtection="1">
      <alignment horizontal="center" vertical="center" wrapText="1"/>
      <protection hidden="1"/>
    </xf>
    <xf numFmtId="0" fontId="17" fillId="14" borderId="14" xfId="0" applyFont="1" applyFill="1" applyBorder="1" applyAlignment="1" applyProtection="1">
      <alignment horizontal="center" vertical="center" wrapText="1"/>
      <protection hidden="1"/>
    </xf>
    <xf numFmtId="168" fontId="5" fillId="3" borderId="13" xfId="0" applyNumberFormat="1" applyFont="1" applyFill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0" fontId="12" fillId="3" borderId="18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vertical="center" wrapText="1"/>
      <protection hidden="1"/>
    </xf>
    <xf numFmtId="0" fontId="0" fillId="0" borderId="17" xfId="0" applyBorder="1" applyAlignment="1">
      <alignment vertical="center" wrapText="1"/>
    </xf>
    <xf numFmtId="0" fontId="0" fillId="0" borderId="55" xfId="0" applyBorder="1" applyAlignment="1"/>
    <xf numFmtId="0" fontId="0" fillId="3" borderId="56" xfId="0" applyFill="1" applyBorder="1" applyAlignment="1">
      <alignment vertical="center" wrapText="1"/>
    </xf>
    <xf numFmtId="0" fontId="0" fillId="0" borderId="57" xfId="0" applyBorder="1" applyAlignment="1"/>
    <xf numFmtId="166" fontId="13" fillId="4" borderId="46" xfId="0" applyNumberFormat="1" applyFont="1" applyFill="1" applyBorder="1" applyAlignment="1" applyProtection="1">
      <alignment horizontal="center" vertical="center" wrapText="1"/>
      <protection hidden="1"/>
    </xf>
    <xf numFmtId="166" fontId="13" fillId="4" borderId="47" xfId="0" applyNumberFormat="1" applyFont="1" applyFill="1" applyBorder="1" applyAlignment="1" applyProtection="1">
      <alignment horizontal="center" vertical="center" wrapText="1"/>
      <protection hidden="1"/>
    </xf>
    <xf numFmtId="166" fontId="13" fillId="4" borderId="48" xfId="0" applyNumberFormat="1" applyFont="1" applyFill="1" applyBorder="1" applyAlignment="1" applyProtection="1">
      <alignment horizontal="center" vertical="center" wrapText="1"/>
      <protection hidden="1"/>
    </xf>
    <xf numFmtId="166" fontId="13" fillId="9" borderId="46" xfId="0" applyNumberFormat="1" applyFont="1" applyFill="1" applyBorder="1" applyAlignment="1" applyProtection="1">
      <alignment horizontal="center" vertical="center" wrapText="1"/>
      <protection hidden="1"/>
    </xf>
    <xf numFmtId="166" fontId="13" fillId="9" borderId="47" xfId="0" applyNumberFormat="1" applyFont="1" applyFill="1" applyBorder="1" applyAlignment="1" applyProtection="1">
      <alignment horizontal="center" vertical="center" wrapText="1"/>
      <protection hidden="1"/>
    </xf>
    <xf numFmtId="166" fontId="13" fillId="9" borderId="48" xfId="0" applyNumberFormat="1" applyFont="1" applyFill="1" applyBorder="1" applyAlignment="1" applyProtection="1">
      <alignment horizontal="center" vertical="center" wrapText="1"/>
      <protection hidden="1"/>
    </xf>
    <xf numFmtId="166" fontId="13" fillId="8" borderId="46" xfId="0" applyNumberFormat="1" applyFont="1" applyFill="1" applyBorder="1" applyAlignment="1" applyProtection="1">
      <alignment horizontal="center" vertical="center" wrapText="1"/>
      <protection hidden="1"/>
    </xf>
    <xf numFmtId="166" fontId="13" fillId="8" borderId="47" xfId="0" applyNumberFormat="1" applyFont="1" applyFill="1" applyBorder="1" applyAlignment="1" applyProtection="1">
      <alignment horizontal="center" vertical="center" wrapText="1"/>
      <protection hidden="1"/>
    </xf>
    <xf numFmtId="166" fontId="13" fillId="8" borderId="48" xfId="0" applyNumberFormat="1" applyFont="1" applyFill="1" applyBorder="1" applyAlignment="1" applyProtection="1">
      <alignment horizontal="center" vertical="center" wrapText="1"/>
      <protection hidden="1"/>
    </xf>
    <xf numFmtId="166" fontId="5" fillId="4" borderId="39" xfId="0" applyNumberFormat="1" applyFont="1" applyFill="1" applyBorder="1" applyAlignment="1" applyProtection="1">
      <alignment horizontal="left" vertical="center" wrapText="1"/>
      <protection hidden="1"/>
    </xf>
    <xf numFmtId="166" fontId="5" fillId="4" borderId="40" xfId="0" applyNumberFormat="1" applyFont="1" applyFill="1" applyBorder="1" applyAlignment="1" applyProtection="1">
      <alignment horizontal="left" vertical="center" wrapText="1"/>
      <protection hidden="1"/>
    </xf>
    <xf numFmtId="166" fontId="5" fillId="9" borderId="39" xfId="0" applyNumberFormat="1" applyFont="1" applyFill="1" applyBorder="1" applyAlignment="1" applyProtection="1">
      <alignment horizontal="left" vertical="center" wrapText="1"/>
      <protection hidden="1"/>
    </xf>
    <xf numFmtId="166" fontId="5" fillId="9" borderId="58" xfId="0" applyNumberFormat="1" applyFont="1" applyFill="1" applyBorder="1" applyAlignment="1" applyProtection="1">
      <alignment horizontal="left" vertical="center" wrapText="1"/>
      <protection hidden="1"/>
    </xf>
    <xf numFmtId="166" fontId="5" fillId="9" borderId="40" xfId="0" applyNumberFormat="1" applyFont="1" applyFill="1" applyBorder="1" applyAlignment="1" applyProtection="1">
      <alignment horizontal="left" vertical="center" wrapText="1"/>
      <protection hidden="1"/>
    </xf>
    <xf numFmtId="166" fontId="5" fillId="8" borderId="39" xfId="0" applyNumberFormat="1" applyFont="1" applyFill="1" applyBorder="1" applyAlignment="1" applyProtection="1">
      <alignment horizontal="left" vertical="center" wrapText="1"/>
      <protection hidden="1"/>
    </xf>
    <xf numFmtId="166" fontId="5" fillId="8" borderId="40" xfId="0" applyNumberFormat="1" applyFont="1" applyFill="1" applyBorder="1" applyAlignment="1" applyProtection="1">
      <alignment horizontal="left" vertical="center" wrapText="1"/>
      <protection hidden="1"/>
    </xf>
    <xf numFmtId="0" fontId="14" fillId="0" borderId="44" xfId="0" applyFont="1" applyFill="1" applyBorder="1" applyAlignment="1" applyProtection="1">
      <alignment horizontal="left" vertical="center"/>
      <protection hidden="1"/>
    </xf>
    <xf numFmtId="0" fontId="12" fillId="3" borderId="30" xfId="0" applyFont="1" applyFill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 applyProtection="1">
      <alignment vertical="center" wrapText="1"/>
      <protection hidden="1"/>
    </xf>
    <xf numFmtId="166" fontId="13" fillId="4" borderId="35" xfId="0" applyNumberFormat="1" applyFont="1" applyFill="1" applyBorder="1" applyAlignment="1" applyProtection="1">
      <alignment horizontal="center" vertical="center" wrapText="1"/>
      <protection hidden="1"/>
    </xf>
    <xf numFmtId="166" fontId="13" fillId="4" borderId="36" xfId="0" applyNumberFormat="1" applyFont="1" applyFill="1" applyBorder="1" applyAlignment="1" applyProtection="1">
      <alignment horizontal="center" vertical="center" wrapText="1"/>
      <protection hidden="1"/>
    </xf>
    <xf numFmtId="166" fontId="13" fillId="4" borderId="37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5" xfId="0" applyFont="1" applyBorder="1" applyAlignment="1" applyProtection="1">
      <alignment horizontal="left"/>
      <protection hidden="1"/>
    </xf>
    <xf numFmtId="168" fontId="5" fillId="3" borderId="30" xfId="0" applyNumberFormat="1" applyFont="1" applyFill="1" applyBorder="1" applyAlignment="1" applyProtection="1">
      <alignment horizontal="center" vertical="center"/>
      <protection locked="0"/>
    </xf>
    <xf numFmtId="0" fontId="5" fillId="3" borderId="33" xfId="0" applyFont="1" applyFill="1" applyBorder="1" applyAlignment="1" applyProtection="1">
      <alignment horizontal="left" vertical="center" wrapText="1"/>
      <protection hidden="1"/>
    </xf>
    <xf numFmtId="166" fontId="5" fillId="3" borderId="30" xfId="0" applyNumberFormat="1" applyFont="1" applyFill="1" applyBorder="1" applyAlignment="1" applyProtection="1">
      <alignment horizontal="center" vertical="center"/>
      <protection locked="0"/>
    </xf>
    <xf numFmtId="0" fontId="5" fillId="3" borderId="31" xfId="0" applyFont="1" applyFill="1" applyBorder="1" applyAlignment="1" applyProtection="1">
      <alignment horizontal="right" vertical="center" indent="1"/>
      <protection hidden="1"/>
    </xf>
    <xf numFmtId="167" fontId="5" fillId="3" borderId="30" xfId="0" applyNumberFormat="1" applyFont="1" applyFill="1" applyBorder="1" applyAlignment="1" applyProtection="1">
      <alignment horizontal="center" vertical="center"/>
      <protection locked="0"/>
    </xf>
    <xf numFmtId="0" fontId="5" fillId="3" borderId="29" xfId="0" quotePrefix="1" applyFont="1" applyFill="1" applyBorder="1" applyAlignment="1" applyProtection="1">
      <alignment vertical="center" wrapText="1"/>
      <protection hidden="1"/>
    </xf>
    <xf numFmtId="0" fontId="5" fillId="3" borderId="29" xfId="0" quotePrefix="1" applyFont="1" applyFill="1" applyBorder="1" applyAlignment="1" applyProtection="1">
      <alignment horizontal="left" vertical="center" wrapText="1"/>
      <protection hidden="1"/>
    </xf>
    <xf numFmtId="0" fontId="5" fillId="3" borderId="59" xfId="0" quotePrefix="1" applyFont="1" applyFill="1" applyBorder="1" applyAlignment="1" applyProtection="1">
      <alignment horizontal="left" vertical="center" wrapText="1"/>
      <protection hidden="1"/>
    </xf>
    <xf numFmtId="0" fontId="5" fillId="3" borderId="56" xfId="0" quotePrefix="1" applyFont="1" applyFill="1" applyBorder="1" applyAlignment="1" applyProtection="1">
      <alignment horizontal="left" vertical="center" wrapText="1"/>
      <protection hidden="1"/>
    </xf>
    <xf numFmtId="0" fontId="5" fillId="3" borderId="57" xfId="0" quotePrefix="1" applyFont="1" applyFill="1" applyBorder="1" applyAlignment="1" applyProtection="1">
      <alignment horizontal="left" vertical="center" wrapText="1"/>
      <protection hidden="1"/>
    </xf>
    <xf numFmtId="166" fontId="13" fillId="9" borderId="35" xfId="0" applyNumberFormat="1" applyFont="1" applyFill="1" applyBorder="1" applyAlignment="1" applyProtection="1">
      <alignment horizontal="center" vertical="center" wrapText="1"/>
      <protection hidden="1"/>
    </xf>
    <xf numFmtId="166" fontId="13" fillId="9" borderId="36" xfId="0" applyNumberFormat="1" applyFont="1" applyFill="1" applyBorder="1" applyAlignment="1" applyProtection="1">
      <alignment horizontal="center" vertical="center" wrapText="1"/>
      <protection hidden="1"/>
    </xf>
    <xf numFmtId="166" fontId="13" fillId="9" borderId="37" xfId="0" applyNumberFormat="1" applyFont="1" applyFill="1" applyBorder="1" applyAlignment="1" applyProtection="1">
      <alignment horizontal="center" vertical="center" wrapText="1"/>
      <protection hidden="1"/>
    </xf>
    <xf numFmtId="166" fontId="13" fillId="8" borderId="35" xfId="0" applyNumberFormat="1" applyFont="1" applyFill="1" applyBorder="1" applyAlignment="1" applyProtection="1">
      <alignment horizontal="center" vertical="center" wrapText="1"/>
      <protection hidden="1"/>
    </xf>
    <xf numFmtId="166" fontId="13" fillId="8" borderId="36" xfId="0" applyNumberFormat="1" applyFont="1" applyFill="1" applyBorder="1" applyAlignment="1" applyProtection="1">
      <alignment horizontal="center" vertical="center" wrapText="1"/>
      <protection hidden="1"/>
    </xf>
    <xf numFmtId="166" fontId="13" fillId="8" borderId="37" xfId="0" applyNumberFormat="1" applyFont="1" applyFill="1" applyBorder="1" applyAlignment="1" applyProtection="1">
      <alignment horizontal="center" vertical="center" wrapText="1"/>
      <protection hidden="1"/>
    </xf>
    <xf numFmtId="0" fontId="6" fillId="4" borderId="46" xfId="0" applyFont="1" applyFill="1" applyBorder="1" applyAlignment="1" applyProtection="1">
      <alignment horizontal="center" vertical="center" wrapText="1"/>
      <protection hidden="1"/>
    </xf>
    <xf numFmtId="0" fontId="6" fillId="4" borderId="49" xfId="0" applyFont="1" applyFill="1" applyBorder="1" applyAlignment="1" applyProtection="1">
      <alignment horizontal="center" vertical="center" wrapText="1"/>
      <protection hidden="1"/>
    </xf>
    <xf numFmtId="0" fontId="6" fillId="4" borderId="12" xfId="0" applyFont="1" applyFill="1" applyBorder="1" applyAlignment="1" applyProtection="1">
      <alignment horizontal="center" vertical="center" wrapText="1"/>
      <protection hidden="1"/>
    </xf>
    <xf numFmtId="0" fontId="6" fillId="4" borderId="24" xfId="0" applyFont="1" applyFill="1" applyBorder="1" applyAlignment="1" applyProtection="1">
      <alignment horizontal="center" vertical="center" wrapText="1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0" fontId="6" fillId="4" borderId="23" xfId="0" applyFont="1" applyFill="1" applyBorder="1" applyAlignment="1" applyProtection="1">
      <alignment horizontal="center" vertical="center"/>
      <protection hidden="1"/>
    </xf>
  </cellXfs>
  <cellStyles count="3">
    <cellStyle name="Accent1" xfId="1" builtinId="29"/>
    <cellStyle name="Monétaire" xfId="2" builtinId="4"/>
    <cellStyle name="Normal" xfId="0" builtinId="0"/>
  </cellStyles>
  <dxfs count="106">
    <dxf>
      <font>
        <color theme="9" tint="0.7999816888943144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9" tint="0.7999816888943144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9" tint="0.7999816888943144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0.499984740745262"/>
      </font>
    </dxf>
    <dxf>
      <font>
        <color theme="9" tint="0.7999816888943144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9" tint="0.7999816888943144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0.49998474074526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rgb="FF403151"/>
      </font>
    </dxf>
    <dxf>
      <font>
        <color theme="9" tint="0.79998168889431442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0" tint="-4.9989318521683403E-2"/>
      </font>
    </dxf>
    <dxf>
      <font>
        <color theme="9" tint="0.79998168889431442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 tint="-4.9989318521683403E-2"/>
      </font>
    </dxf>
    <dxf>
      <font>
        <color theme="0" tint="-0.499984740745262"/>
      </font>
    </dxf>
  </dxfs>
  <tableStyles count="0" defaultTableStyle="TableStyleMedium9" defaultPivotStyle="PivotStyleLight16"/>
  <colors>
    <mruColors>
      <color rgb="FFEAEAEA"/>
      <color rgb="FF403151"/>
      <color rgb="FFDDDDDD"/>
      <color rgb="FF333399"/>
      <color rgb="FFCC0000"/>
      <color rgb="FFFF3300"/>
      <color rgb="FF990000"/>
      <color rgb="FF666699"/>
      <color rgb="FF000099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371"/>
  <sheetViews>
    <sheetView showGridLines="0" showRowColHeaders="0" tabSelected="1" workbookViewId="0">
      <selection activeCell="C12" sqref="C12"/>
    </sheetView>
  </sheetViews>
  <sheetFormatPr baseColWidth="10" defaultRowHeight="13.8" x14ac:dyDescent="0.3"/>
  <cols>
    <col min="1" max="1" width="1.6640625" customWidth="1"/>
    <col min="2" max="2" width="9.6640625" style="1" customWidth="1"/>
    <col min="3" max="8" width="10.6640625" style="1" customWidth="1"/>
    <col min="9" max="9" width="0.88671875" customWidth="1"/>
    <col min="10" max="10" width="9.6640625" style="1" customWidth="1"/>
    <col min="11" max="14" width="10.6640625" style="1" customWidth="1"/>
    <col min="15" max="16" width="10.6640625" customWidth="1"/>
    <col min="17" max="17" width="0.88671875" customWidth="1"/>
    <col min="18" max="18" width="9.6640625" customWidth="1"/>
    <col min="19" max="19" width="12.33203125" customWidth="1"/>
    <col min="20" max="21" width="10.6640625" customWidth="1"/>
    <col min="22" max="22" width="11.6640625" customWidth="1"/>
    <col min="23" max="23" width="10.6640625" customWidth="1"/>
    <col min="24" max="24" width="13.44140625" bestFit="1" customWidth="1"/>
  </cols>
  <sheetData>
    <row r="1" spans="2:24" ht="6" customHeight="1" x14ac:dyDescent="0.3"/>
    <row r="2" spans="2:24" ht="15" customHeight="1" x14ac:dyDescent="0.25">
      <c r="B2" s="79" t="s">
        <v>34</v>
      </c>
      <c r="C2" s="80"/>
      <c r="D2" s="80"/>
      <c r="E2" s="80"/>
      <c r="F2" s="80"/>
      <c r="G2" s="80"/>
      <c r="H2" s="80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30"/>
      <c r="X2" s="30"/>
    </row>
    <row r="3" spans="2:24" ht="21.9" customHeight="1" x14ac:dyDescent="0.3">
      <c r="B3" s="89" t="s">
        <v>8</v>
      </c>
      <c r="C3" s="91"/>
      <c r="D3" s="94" t="s">
        <v>3</v>
      </c>
      <c r="E3" s="93"/>
      <c r="F3" s="96" t="s">
        <v>26</v>
      </c>
      <c r="G3" s="100">
        <v>24</v>
      </c>
      <c r="H3" s="96" t="s">
        <v>32</v>
      </c>
      <c r="I3" s="105"/>
      <c r="J3" s="101"/>
      <c r="K3" s="103" t="s">
        <v>5</v>
      </c>
      <c r="L3" s="28">
        <f>IF(ISERROR(IF(J3="mensuel",E3*12,IF(J3="trimestriel",E3*4,IF(J3="semestriel",E3*2,IF(J3="annuel",E3)))))," ",IF(J3="mensuel",E3*12,IF(J3="trimestriel",E3*4,IF(J3="semestriel",E3*2,IF(J3="annuel",E3,0)))))</f>
        <v>0</v>
      </c>
      <c r="M3" s="108" t="s">
        <v>19</v>
      </c>
      <c r="N3" s="109"/>
      <c r="O3" s="110"/>
      <c r="P3" s="111" t="s">
        <v>20</v>
      </c>
      <c r="Q3" s="112"/>
      <c r="R3" s="112"/>
      <c r="S3" s="113"/>
      <c r="T3" s="114" t="s">
        <v>22</v>
      </c>
      <c r="U3" s="115"/>
      <c r="V3" s="116"/>
      <c r="W3" s="17" t="s">
        <v>24</v>
      </c>
      <c r="X3" s="18" t="s">
        <v>25</v>
      </c>
    </row>
    <row r="4" spans="2:24" ht="21.9" customHeight="1" x14ac:dyDescent="0.25">
      <c r="B4" s="90"/>
      <c r="C4" s="92"/>
      <c r="D4" s="95"/>
      <c r="E4" s="92"/>
      <c r="F4" s="97"/>
      <c r="G4" s="92"/>
      <c r="H4" s="106"/>
      <c r="I4" s="107"/>
      <c r="J4" s="102"/>
      <c r="K4" s="104"/>
      <c r="L4" s="25" t="str">
        <f>IF(annuité_emprunt=0," ","annuités")</f>
        <v xml:space="preserve"> </v>
      </c>
      <c r="M4" s="117" t="s">
        <v>18</v>
      </c>
      <c r="N4" s="118"/>
      <c r="O4" s="19"/>
      <c r="P4" s="119" t="s">
        <v>21</v>
      </c>
      <c r="Q4" s="120"/>
      <c r="R4" s="121"/>
      <c r="S4" s="20"/>
      <c r="T4" s="122" t="s">
        <v>18</v>
      </c>
      <c r="U4" s="123"/>
      <c r="V4" s="21"/>
      <c r="W4" s="22"/>
      <c r="X4" s="23"/>
    </row>
    <row r="5" spans="2:24" s="41" customFormat="1" ht="20.100000000000001" customHeight="1" x14ac:dyDescent="0.3">
      <c r="B5" s="77" t="s">
        <v>31</v>
      </c>
      <c r="C5" s="78"/>
      <c r="D5" s="78"/>
      <c r="E5" s="78"/>
      <c r="F5" s="54">
        <f>IF(J3="mensuel",12,IF(J3="trimestriel",4,IF(J3="semestriel",2,IF(J3="annuel",1,0))))</f>
        <v>0</v>
      </c>
      <c r="G5" s="55">
        <f>ROUND(IF(ISBLANK(G3),0,IF(J3="mensuel",G3,IF(J3="trimestriel",G3/3,IF(J3="semestriel",G3/6,IF(J3="annuel",G3/12))))),0)</f>
        <v>0</v>
      </c>
      <c r="H5" s="4"/>
      <c r="I5" s="4"/>
      <c r="J5" s="77" t="s">
        <v>29</v>
      </c>
      <c r="K5" s="78"/>
      <c r="L5" s="78"/>
      <c r="M5" s="78"/>
      <c r="N5" s="78"/>
      <c r="R5" s="77" t="s">
        <v>30</v>
      </c>
      <c r="S5" s="78"/>
      <c r="T5" s="78"/>
      <c r="U5" s="78"/>
      <c r="V5" s="40"/>
    </row>
    <row r="6" spans="2:24" s="45" customFormat="1" ht="3" customHeight="1" x14ac:dyDescent="0.25">
      <c r="B6" s="83"/>
      <c r="C6" s="84"/>
      <c r="D6" s="42"/>
      <c r="G6" s="47"/>
      <c r="H6" s="44"/>
      <c r="J6" s="83"/>
      <c r="K6" s="84"/>
      <c r="L6" s="42"/>
      <c r="M6" s="43"/>
      <c r="N6" s="44"/>
      <c r="O6" s="46"/>
      <c r="P6" s="44"/>
      <c r="R6" s="83"/>
      <c r="S6" s="84"/>
      <c r="T6" s="42"/>
      <c r="U6" s="43"/>
      <c r="V6" s="44"/>
      <c r="W6" s="46"/>
      <c r="X6" s="44"/>
    </row>
    <row r="7" spans="2:24" ht="20.100000000000001" customHeight="1" x14ac:dyDescent="0.25">
      <c r="B7" s="85" t="s">
        <v>0</v>
      </c>
      <c r="C7" s="87" t="s">
        <v>2</v>
      </c>
      <c r="D7" s="87" t="s">
        <v>1</v>
      </c>
      <c r="E7" s="81" t="s">
        <v>6</v>
      </c>
      <c r="F7" s="81" t="s">
        <v>7</v>
      </c>
      <c r="G7" s="98" t="s">
        <v>11</v>
      </c>
      <c r="H7" s="99"/>
      <c r="J7" s="85" t="s">
        <v>0</v>
      </c>
      <c r="K7" s="87" t="s">
        <v>2</v>
      </c>
      <c r="L7" s="87" t="s">
        <v>1</v>
      </c>
      <c r="M7" s="81" t="s">
        <v>6</v>
      </c>
      <c r="N7" s="81" t="s">
        <v>7</v>
      </c>
      <c r="O7" s="98" t="s">
        <v>11</v>
      </c>
      <c r="P7" s="99"/>
      <c r="R7" s="85" t="s">
        <v>0</v>
      </c>
      <c r="S7" s="87" t="s">
        <v>2</v>
      </c>
      <c r="T7" s="87" t="s">
        <v>1</v>
      </c>
      <c r="U7" s="81" t="s">
        <v>6</v>
      </c>
      <c r="V7" s="81" t="s">
        <v>7</v>
      </c>
      <c r="W7" s="98" t="s">
        <v>11</v>
      </c>
      <c r="X7" s="99"/>
    </row>
    <row r="8" spans="2:24" ht="20.100000000000001" customHeight="1" x14ac:dyDescent="0.25">
      <c r="B8" s="86"/>
      <c r="C8" s="88"/>
      <c r="D8" s="88"/>
      <c r="E8" s="82"/>
      <c r="F8" s="82"/>
      <c r="G8" s="76" t="s">
        <v>9</v>
      </c>
      <c r="H8" s="75" t="s">
        <v>10</v>
      </c>
      <c r="J8" s="86"/>
      <c r="K8" s="88"/>
      <c r="L8" s="88"/>
      <c r="M8" s="82"/>
      <c r="N8" s="82"/>
      <c r="O8" s="76" t="s">
        <v>9</v>
      </c>
      <c r="P8" s="75" t="s">
        <v>10</v>
      </c>
      <c r="R8" s="86"/>
      <c r="S8" s="88"/>
      <c r="T8" s="88"/>
      <c r="U8" s="82"/>
      <c r="V8" s="82"/>
      <c r="W8" s="76" t="s">
        <v>9</v>
      </c>
      <c r="X8" s="75" t="s">
        <v>10</v>
      </c>
    </row>
    <row r="9" spans="2:24" ht="20.100000000000001" customHeight="1" x14ac:dyDescent="0.25">
      <c r="B9" s="38">
        <v>1</v>
      </c>
      <c r="C9" s="61">
        <f t="shared" ref="C9:C28" si="0">SUM(D9:E9)</f>
        <v>0</v>
      </c>
      <c r="D9" s="61">
        <f>IF(remboursement="mensuel",SUM('Remboursements périodiques'!D9:D20),IF(remboursement="trimestriel",SUM('Remboursements périodiques'!D9:D12),IF(remboursement="semestriel",SUM('Remboursements périodiques'!D9:D10),IF(remboursement="annuel",'Remboursements périodiques'!D9,0))))</f>
        <v>0</v>
      </c>
      <c r="E9" s="61">
        <f>IF(remboursement="mensuel",SUM('Remboursements périodiques'!E9:E20),IF(remboursement="trimestriel",SUM('Remboursements périodiques'!E9:E12),IF(remboursement="semestriel",SUM('Remboursements périodiques'!E9:E10),IF(remboursement="annuel",'Remboursements périodiques'!E9,0))))</f>
        <v>0</v>
      </c>
      <c r="F9" s="61">
        <f>emprunt-E9</f>
        <v>0</v>
      </c>
      <c r="G9" s="5">
        <f>IF(remboursement="mensuel",SUM('Remboursements périodiques'!G9:G20),IF(remboursement="trimestriel",SUM('Remboursements périodiques'!G9:G12),IF(remboursement="semestriel",SUM('Remboursements périodiques'!G9:G10),IF(remboursement="annuel",'Remboursements périodiques'!G9,0))))</f>
        <v>0</v>
      </c>
      <c r="H9" s="57">
        <f>IF(remboursement="mensuel",SUM('Remboursements périodiques'!H9:H20),IF(remboursement="trimestriel",SUM('Remboursements périodiques'!H9:H12),IF(remboursement="semestriel",SUM('Remboursements périodiques'!H9:H10),IF(remboursement="annuel",'Remboursements périodiques'!H9,0))))</f>
        <v>0</v>
      </c>
      <c r="J9" s="38">
        <v>1</v>
      </c>
      <c r="K9" s="61">
        <f t="shared" ref="K9:K28" si="1">SUM(L9:M9)</f>
        <v>0</v>
      </c>
      <c r="L9" s="61">
        <f>IF(remboursement="mensuel",SUM('Remboursements périodiques'!L9:L20),IF(remboursement="trimestriel",SUM('Remboursements périodiques'!L9:L12),IF(remboursement="semestriel",SUM('Remboursements périodiques'!L9:L10),IF(remboursement="annuel",'Remboursements périodiques'!L9,0))))</f>
        <v>0</v>
      </c>
      <c r="M9" s="61">
        <f>IF(remboursement="mensuel",SUM('Remboursements périodiques'!M9:M20),IF(remboursement="trimestriel",SUM('Remboursements périodiques'!M9:M12),IF(remboursement="semestriel",SUM('Remboursements périodiques'!M9:M10),IF(remboursement="annuel",'Remboursements périodiques'!M9,0))))</f>
        <v>0</v>
      </c>
      <c r="N9" s="61">
        <f>emprunt-M9</f>
        <v>0</v>
      </c>
      <c r="O9" s="5">
        <f>IF(remboursement="mensuel",SUM('Remboursements périodiques'!O9:O20),IF(remboursement="trimestriel",SUM('Remboursements périodiques'!O9:O12),IF(remboursement="semestriel",SUM('Remboursements périodiques'!O9:O10),IF(remboursement="annuel",'Remboursements périodiques'!O9,0))))</f>
        <v>0</v>
      </c>
      <c r="P9" s="57">
        <f>IF(remboursement="mensuel",SUM('Remboursements périodiques'!P9:P20),IF(remboursement="trimestriel",SUM('Remboursements périodiques'!P9:P12),IF(remboursement="semestriel",SUM('Remboursements périodiques'!P9:P10),IF(remboursement="annuel",'Remboursements périodiques'!P9,0))))</f>
        <v>0</v>
      </c>
      <c r="R9" s="38">
        <v>1</v>
      </c>
      <c r="S9" s="61">
        <f t="shared" ref="S9:S28" si="2">SUM(T9:U9)</f>
        <v>0</v>
      </c>
      <c r="T9" s="61">
        <f>IF(remboursement="mensuel",SUM('Remboursements périodiques'!T9:T20),IF(remboursement="trimestriel",SUM('Remboursements périodiques'!T9:T12),IF(remboursement="semestriel",SUM('Remboursements périodiques'!T9:T10),IF(remboursement="annuel",'Remboursements périodiques'!T9,0))))</f>
        <v>0</v>
      </c>
      <c r="U9" s="61">
        <f>IF(remboursement="mensuel",SUM('Remboursements périodiques'!U9:U20),IF(remboursement="trimestriel",SUM('Remboursements périodiques'!U9:U12),IF(remboursement="semestriel",SUM('Remboursements périodiques'!U9:U10),IF(remboursement="annuel",'Remboursements périodiques'!U9,0))))</f>
        <v>0</v>
      </c>
      <c r="V9" s="61">
        <f>emprunt-U9</f>
        <v>0</v>
      </c>
      <c r="W9" s="5">
        <f>IF(remboursement="mensuel",SUM('Remboursements périodiques'!W9:W20),IF(remboursement="trimestriel",SUM('Remboursements périodiques'!W9:W12),IF(remboursement="semestriel",SUM('Remboursements périodiques'!W9:W10),IF(remboursement="annuel",'Remboursements périodiques'!W9,0))))</f>
        <v>0</v>
      </c>
      <c r="X9" s="57">
        <f>IF(remboursement="mensuel",SUM('Remboursements périodiques'!X9:X20),IF(remboursement="trimestriel",SUM('Remboursements périodiques'!X9:X12),IF(remboursement="semestriel",SUM('Remboursements périodiques'!X9:X10),IF(remboursement="annuel",'Remboursements périodiques'!X9,0))))</f>
        <v>0</v>
      </c>
    </row>
    <row r="10" spans="2:24" ht="20.100000000000001" customHeight="1" x14ac:dyDescent="0.25">
      <c r="B10" s="39">
        <v>2</v>
      </c>
      <c r="C10" s="62">
        <f t="shared" si="0"/>
        <v>0</v>
      </c>
      <c r="D10" s="62">
        <f>IF(remboursement="mensuel",SUM('Remboursements périodiques'!D21:D32),IF(remboursement="trimestriel",SUM('Remboursements périodiques'!D13:D16),IF(remboursement="semestriel",SUM('Remboursements périodiques'!D11:D12),IF(remboursement="annuel",'Remboursements périodiques'!D10,0))))</f>
        <v>0</v>
      </c>
      <c r="E10" s="62">
        <f>IF(remboursement="mensuel",SUM('Remboursements périodiques'!E21:E32),IF(remboursement="trimestriel",SUM('Remboursements périodiques'!E13:E16),IF(remboursement="semestriel",SUM('Remboursements périodiques'!E11:E12),IF(remboursement="annuel",'Remboursements périodiques'!E10,0))))</f>
        <v>0</v>
      </c>
      <c r="F10" s="62">
        <f t="shared" ref="F10:F28" si="3">F9-E10</f>
        <v>0</v>
      </c>
      <c r="G10" s="6">
        <f>IF(remboursement="mensuel",SUM('Remboursements périodiques'!G21:G32),IF(remboursement="trimestriel",SUM('Remboursements périodiques'!G13:G16),IF(remboursement="semestriel",SUM('Remboursements périodiques'!G11:G12),IF(remboursement="annuel",'Remboursements périodiques'!G10,0))))</f>
        <v>0</v>
      </c>
      <c r="H10" s="58">
        <f>IF(remboursement="mensuel",SUM('Remboursements périodiques'!H21:H32),IF(remboursement="trimestriel",SUM('Remboursements périodiques'!H13:H16),IF(remboursement="semestriel",SUM('Remboursements périodiques'!H11:H12),IF(remboursement="annuel",'Remboursements périodiques'!H10,0))))</f>
        <v>0</v>
      </c>
      <c r="J10" s="39">
        <v>2</v>
      </c>
      <c r="K10" s="62">
        <f t="shared" si="1"/>
        <v>0</v>
      </c>
      <c r="L10" s="62">
        <f>IF(remboursement="mensuel",SUM('Remboursements périodiques'!L21:L32),IF(remboursement="trimestriel",SUM('Remboursements périodiques'!L13:L16),IF(remboursement="semestriel",SUM('Remboursements périodiques'!L11:L12),IF(remboursement="annuel",'Remboursements périodiques'!L10,0))))</f>
        <v>0</v>
      </c>
      <c r="M10" s="62">
        <f>IF(remboursement="mensuel",SUM('Remboursements périodiques'!M21:M32),IF(remboursement="trimestriel",SUM('Remboursements périodiques'!M13:M16),IF(remboursement="semestriel",SUM('Remboursements périodiques'!M11:M12),IF(remboursement="annuel",'Remboursements périodiques'!M10,0))))</f>
        <v>0</v>
      </c>
      <c r="N10" s="62">
        <f t="shared" ref="N10:N28" si="4">N9-M10</f>
        <v>0</v>
      </c>
      <c r="O10" s="6">
        <f>IF(remboursement="mensuel",SUM('Remboursements périodiques'!O21:O32),IF(remboursement="trimestriel",SUM('Remboursements périodiques'!O13:O16),IF(remboursement="semestriel",SUM('Remboursements périodiques'!O11:O12),IF(remboursement="annuel",'Remboursements périodiques'!O10,0))))</f>
        <v>0</v>
      </c>
      <c r="P10" s="58">
        <f>IF(remboursement="mensuel",SUM('Remboursements périodiques'!P21:P32),IF(remboursement="trimestriel",SUM('Remboursements périodiques'!P13:P16),IF(remboursement="semestriel",SUM('Remboursements périodiques'!P11:P12),IF(remboursement="annuel",'Remboursements périodiques'!P10,0))))</f>
        <v>0</v>
      </c>
      <c r="R10" s="39">
        <v>2</v>
      </c>
      <c r="S10" s="62">
        <f t="shared" si="2"/>
        <v>0</v>
      </c>
      <c r="T10" s="62">
        <f>IF(remboursement="mensuel",SUM('Remboursements périodiques'!T21:T32),IF(remboursement="trimestriel",SUM('Remboursements périodiques'!T13:T16),IF(remboursement="semestriel",SUM('Remboursements périodiques'!T11:T12),IF(remboursement="annuel",'Remboursements périodiques'!T10,0))))</f>
        <v>0</v>
      </c>
      <c r="U10" s="62">
        <f>IF(remboursement="mensuel",SUM('Remboursements périodiques'!U21:U32),IF(remboursement="trimestriel",SUM('Remboursements périodiques'!U13:U16),IF(remboursement="semestriel",SUM('Remboursements périodiques'!U11:U12),IF(remboursement="annuel",'Remboursements périodiques'!U10,0))))</f>
        <v>0</v>
      </c>
      <c r="V10" s="62">
        <f t="shared" ref="V10:V28" si="5">V9-U10</f>
        <v>0</v>
      </c>
      <c r="W10" s="6">
        <f>IF(remboursement="mensuel",SUM('Remboursements périodiques'!W21:W32),IF(remboursement="trimestriel",SUM('Remboursements périodiques'!W13:W16),IF(remboursement="semestriel",SUM('Remboursements périodiques'!W11:W12),IF(remboursement="annuel",'Remboursements périodiques'!W10,0))))</f>
        <v>0</v>
      </c>
      <c r="X10" s="58">
        <f>IF(remboursement="mensuel",SUM('Remboursements périodiques'!X21:X32),IF(remboursement="trimestriel",SUM('Remboursements périodiques'!X13:X16),IF(remboursement="semestriel",SUM('Remboursements périodiques'!X11:X12),IF(remboursement="annuel",'Remboursements périodiques'!X10,0))))</f>
        <v>0</v>
      </c>
    </row>
    <row r="11" spans="2:24" ht="20.100000000000001" customHeight="1" x14ac:dyDescent="0.25">
      <c r="B11" s="39">
        <v>3</v>
      </c>
      <c r="C11" s="62">
        <f t="shared" si="0"/>
        <v>0</v>
      </c>
      <c r="D11" s="62">
        <f>IF(remboursement="mensuel",SUM('Remboursements périodiques'!D33:D44),IF(remboursement="trimestriel",SUM('Remboursements périodiques'!D17:D20),IF(remboursement="semestriel",SUM('Remboursements périodiques'!D13:D14),IF(remboursement="annuel",'Remboursements périodiques'!D11,0))))</f>
        <v>0</v>
      </c>
      <c r="E11" s="62">
        <f>IF(remboursement="mensuel",SUM('Remboursements périodiques'!E33:E44),IF(remboursement="trimestriel",SUM('Remboursements périodiques'!E17:E20),IF(remboursement="semestriel",SUM('Remboursements périodiques'!E13:E14),IF(remboursement="annuel",'Remboursements périodiques'!E11,0))))</f>
        <v>0</v>
      </c>
      <c r="F11" s="62">
        <f t="shared" si="3"/>
        <v>0</v>
      </c>
      <c r="G11" s="6">
        <f>IF(remboursement="mensuel",SUM('Remboursements périodiques'!G33:G44),IF(remboursement="trimestriel",SUM('Remboursements périodiques'!G17:G20),IF(remboursement="semestriel",SUM('Remboursements périodiques'!G13:G14),IF(remboursement="annuel",'Remboursements périodiques'!G11,0))))</f>
        <v>0</v>
      </c>
      <c r="H11" s="58">
        <f>IF(remboursement="mensuel",SUM('Remboursements périodiques'!H33:H44),IF(remboursement="trimestriel",SUM('Remboursements périodiques'!H17:H20),IF(remboursement="semestriel",SUM('Remboursements périodiques'!H13:H14),IF(remboursement="annuel",'Remboursements périodiques'!H11,0))))</f>
        <v>0</v>
      </c>
      <c r="J11" s="39">
        <v>3</v>
      </c>
      <c r="K11" s="62">
        <f t="shared" si="1"/>
        <v>0</v>
      </c>
      <c r="L11" s="62">
        <f>IF(remboursement="mensuel",SUM('Remboursements périodiques'!L33:L44),IF(remboursement="trimestriel",SUM('Remboursements périodiques'!L17:L20),IF(remboursement="semestriel",SUM('Remboursements périodiques'!L13:L14),IF(remboursement="annuel",'Remboursements périodiques'!L11,0))))</f>
        <v>0</v>
      </c>
      <c r="M11" s="62">
        <f>IF(remboursement="mensuel",SUM('Remboursements périodiques'!M33:M44),IF(remboursement="trimestriel",SUM('Remboursements périodiques'!M17:M20),IF(remboursement="semestriel",SUM('Remboursements périodiques'!M13:M14),IF(remboursement="annuel",'Remboursements périodiques'!M11,0))))</f>
        <v>0</v>
      </c>
      <c r="N11" s="62">
        <f t="shared" si="4"/>
        <v>0</v>
      </c>
      <c r="O11" s="6">
        <f>IF(remboursement="mensuel",SUM('Remboursements périodiques'!O33:O44),IF(remboursement="trimestriel",SUM('Remboursements périodiques'!O17:O20),IF(remboursement="semestriel",SUM('Remboursements périodiques'!O13:O14),IF(remboursement="annuel",'Remboursements périodiques'!O11,0))))</f>
        <v>0</v>
      </c>
      <c r="P11" s="58">
        <f>IF(remboursement="mensuel",SUM('Remboursements périodiques'!P33:P44),IF(remboursement="trimestriel",SUM('Remboursements périodiques'!P17:P20),IF(remboursement="semestriel",SUM('Remboursements périodiques'!P13:P14),IF(remboursement="annuel",'Remboursements périodiques'!P11,0))))</f>
        <v>0</v>
      </c>
      <c r="R11" s="39">
        <v>3</v>
      </c>
      <c r="S11" s="62">
        <f t="shared" si="2"/>
        <v>0</v>
      </c>
      <c r="T11" s="62">
        <f>IF(remboursement="mensuel",SUM('Remboursements périodiques'!T33:T44),IF(remboursement="trimestriel",SUM('Remboursements périodiques'!T17:T20),IF(remboursement="semestriel",SUM('Remboursements périodiques'!T13:T14),IF(remboursement="annuel",'Remboursements périodiques'!T11,0))))</f>
        <v>0</v>
      </c>
      <c r="U11" s="62">
        <f>IF(remboursement="mensuel",SUM('Remboursements périodiques'!U33:U44),IF(remboursement="trimestriel",SUM('Remboursements périodiques'!U17:U20),IF(remboursement="semestriel",SUM('Remboursements périodiques'!U13:U14),IF(remboursement="annuel",'Remboursements périodiques'!U11,0))))</f>
        <v>0</v>
      </c>
      <c r="V11" s="62">
        <f t="shared" si="5"/>
        <v>0</v>
      </c>
      <c r="W11" s="6">
        <f>IF(remboursement="mensuel",SUM('Remboursements périodiques'!W33:W44),IF(remboursement="trimestriel",SUM('Remboursements périodiques'!W17:W20),IF(remboursement="semestriel",SUM('Remboursements périodiques'!W13:W14),IF(remboursement="annuel",'Remboursements périodiques'!W11,0))))</f>
        <v>0</v>
      </c>
      <c r="X11" s="58">
        <f>IF(remboursement="mensuel",SUM('Remboursements périodiques'!X33:X44),IF(remboursement="trimestriel",SUM('Remboursements périodiques'!X17:X20),IF(remboursement="semestriel",SUM('Remboursements périodiques'!X13:X14),IF(remboursement="annuel",'Remboursements périodiques'!X11,0))))</f>
        <v>0</v>
      </c>
    </row>
    <row r="12" spans="2:24" ht="20.100000000000001" customHeight="1" x14ac:dyDescent="0.25">
      <c r="B12" s="39">
        <v>4</v>
      </c>
      <c r="C12" s="62">
        <f t="shared" si="0"/>
        <v>0</v>
      </c>
      <c r="D12" s="62">
        <f>IF(remboursement="mensuel",SUM('Remboursements périodiques'!D45:D56),IF(remboursement="trimestriel",SUM('Remboursements périodiques'!D21:D24),IF(remboursement="semestriel",SUM('Remboursements périodiques'!D15:D16),IF(remboursement="annuel",'Remboursements périodiques'!D12,0))))</f>
        <v>0</v>
      </c>
      <c r="E12" s="62">
        <f>IF(remboursement="mensuel",SUM('Remboursements périodiques'!E45:E56),IF(remboursement="trimestriel",SUM('Remboursements périodiques'!E21:E24),IF(remboursement="semestriel",SUM('Remboursements périodiques'!E15:E16),IF(remboursement="annuel",'Remboursements périodiques'!E12,0))))</f>
        <v>0</v>
      </c>
      <c r="F12" s="62">
        <f t="shared" si="3"/>
        <v>0</v>
      </c>
      <c r="G12" s="6">
        <f>IF(remboursement="mensuel",SUM('Remboursements périodiques'!G45:G56),IF(remboursement="trimestriel",SUM('Remboursements périodiques'!G21:G24),IF(remboursement="semestriel",SUM('Remboursements périodiques'!G15:G16),IF(remboursement="annuel",'Remboursements périodiques'!G12,0))))</f>
        <v>0</v>
      </c>
      <c r="H12" s="58">
        <f>IF(remboursement="mensuel",SUM('Remboursements périodiques'!H45:H56),IF(remboursement="trimestriel",SUM('Remboursements périodiques'!H21:H24),IF(remboursement="semestriel",SUM('Remboursements périodiques'!H15:H16),IF(remboursement="annuel",'Remboursements périodiques'!H12,0))))</f>
        <v>0</v>
      </c>
      <c r="J12" s="39">
        <v>4</v>
      </c>
      <c r="K12" s="62">
        <f t="shared" si="1"/>
        <v>0</v>
      </c>
      <c r="L12" s="62">
        <f>IF(remboursement="mensuel",SUM('Remboursements périodiques'!L45:L56),IF(remboursement="trimestriel",SUM('Remboursements périodiques'!L21:L24),IF(remboursement="semestriel",SUM('Remboursements périodiques'!L15:L16),IF(remboursement="annuel",'Remboursements périodiques'!L12,0))))</f>
        <v>0</v>
      </c>
      <c r="M12" s="62">
        <f>IF(remboursement="mensuel",SUM('Remboursements périodiques'!M45:M56),IF(remboursement="trimestriel",SUM('Remboursements périodiques'!M21:M24),IF(remboursement="semestriel",SUM('Remboursements périodiques'!M15:M16),IF(remboursement="annuel",'Remboursements périodiques'!M12,0))))</f>
        <v>0</v>
      </c>
      <c r="N12" s="62">
        <f t="shared" si="4"/>
        <v>0</v>
      </c>
      <c r="O12" s="6">
        <f>IF(remboursement="mensuel",SUM('Remboursements périodiques'!O45:O56),IF(remboursement="trimestriel",SUM('Remboursements périodiques'!O21:O24),IF(remboursement="semestriel",SUM('Remboursements périodiques'!O15:O16),IF(remboursement="annuel",'Remboursements périodiques'!O12,0))))</f>
        <v>0</v>
      </c>
      <c r="P12" s="58">
        <f>IF(remboursement="mensuel",SUM('Remboursements périodiques'!P45:P56),IF(remboursement="trimestriel",SUM('Remboursements périodiques'!P21:P24),IF(remboursement="semestriel",SUM('Remboursements périodiques'!P15:P16),IF(remboursement="annuel",'Remboursements périodiques'!P12,0))))</f>
        <v>0</v>
      </c>
      <c r="R12" s="39">
        <v>4</v>
      </c>
      <c r="S12" s="62">
        <f t="shared" si="2"/>
        <v>0</v>
      </c>
      <c r="T12" s="62">
        <f>IF(remboursement="mensuel",SUM('Remboursements périodiques'!T45:T56),IF(remboursement="trimestriel",SUM('Remboursements périodiques'!T21:T24),IF(remboursement="semestriel",SUM('Remboursements périodiques'!T15:T16),IF(remboursement="annuel",'Remboursements périodiques'!T12,0))))</f>
        <v>0</v>
      </c>
      <c r="U12" s="62">
        <f>IF(remboursement="mensuel",SUM('Remboursements périodiques'!U45:U56),IF(remboursement="trimestriel",SUM('Remboursements périodiques'!U21:U24),IF(remboursement="semestriel",SUM('Remboursements périodiques'!U15:U16),IF(remboursement="annuel",'Remboursements périodiques'!U12,0))))</f>
        <v>0</v>
      </c>
      <c r="V12" s="62">
        <f t="shared" si="5"/>
        <v>0</v>
      </c>
      <c r="W12" s="6">
        <f>IF(remboursement="mensuel",SUM('Remboursements périodiques'!W45:W56),IF(remboursement="trimestriel",SUM('Remboursements périodiques'!W21:W24),IF(remboursement="semestriel",SUM('Remboursements périodiques'!W15:W16),IF(remboursement="annuel",'Remboursements périodiques'!W12,0))))</f>
        <v>0</v>
      </c>
      <c r="X12" s="58">
        <f>IF(remboursement="mensuel",SUM('Remboursements périodiques'!X45:X56),IF(remboursement="trimestriel",SUM('Remboursements périodiques'!X21:X24),IF(remboursement="semestriel",SUM('Remboursements périodiques'!X15:X16),IF(remboursement="annuel",'Remboursements périodiques'!X12,0))))</f>
        <v>0</v>
      </c>
    </row>
    <row r="13" spans="2:24" ht="20.100000000000001" customHeight="1" x14ac:dyDescent="0.25">
      <c r="B13" s="39">
        <v>5</v>
      </c>
      <c r="C13" s="62">
        <f t="shared" si="0"/>
        <v>0</v>
      </c>
      <c r="D13" s="62">
        <f>IF(remboursement="mensuel",SUM('Remboursements périodiques'!D57:D68),IF(remboursement="trimestriel",SUM('Remboursements périodiques'!D25:D28),IF(remboursement="semestriel",SUM('Remboursements périodiques'!D17:D18),IF(remboursement="annuel",'Remboursements périodiques'!D13,0))))</f>
        <v>0</v>
      </c>
      <c r="E13" s="62">
        <f>IF(remboursement="mensuel",SUM('Remboursements périodiques'!E57:E68),IF(remboursement="trimestriel",SUM('Remboursements périodiques'!E25:E28),IF(remboursement="semestriel",SUM('Remboursements périodiques'!E17:E18),IF(remboursement="annuel",'Remboursements périodiques'!E13,0))))</f>
        <v>0</v>
      </c>
      <c r="F13" s="62">
        <f t="shared" si="3"/>
        <v>0</v>
      </c>
      <c r="G13" s="6">
        <f>IF(remboursement="mensuel",SUM('Remboursements périodiques'!G57:G68),IF(remboursement="trimestriel",SUM('Remboursements périodiques'!G25:G28),IF(remboursement="semestriel",SUM('Remboursements périodiques'!G17:G18),IF(remboursement="annuel",'Remboursements périodiques'!G13,0))))</f>
        <v>0</v>
      </c>
      <c r="H13" s="58">
        <f>IF(remboursement="mensuel",SUM('Remboursements périodiques'!H57:H68),IF(remboursement="trimestriel",SUM('Remboursements périodiques'!H25:H28),IF(remboursement="semestriel",SUM('Remboursements périodiques'!H17:H18),IF(remboursement="annuel",'Remboursements périodiques'!H13,0))))</f>
        <v>0</v>
      </c>
      <c r="J13" s="39">
        <v>5</v>
      </c>
      <c r="K13" s="62">
        <f t="shared" si="1"/>
        <v>0</v>
      </c>
      <c r="L13" s="62">
        <f>IF(remboursement="mensuel",SUM('Remboursements périodiques'!L57:L68),IF(remboursement="trimestriel",SUM('Remboursements périodiques'!L25:L28),IF(remboursement="semestriel",SUM('Remboursements périodiques'!L17:L18),IF(remboursement="annuel",'Remboursements périodiques'!L13,0))))</f>
        <v>0</v>
      </c>
      <c r="M13" s="62">
        <f>IF(remboursement="mensuel",SUM('Remboursements périodiques'!M57:M68),IF(remboursement="trimestriel",SUM('Remboursements périodiques'!M25:M28),IF(remboursement="semestriel",SUM('Remboursements périodiques'!M17:M18),IF(remboursement="annuel",'Remboursements périodiques'!M13,0))))</f>
        <v>0</v>
      </c>
      <c r="N13" s="62">
        <f t="shared" si="4"/>
        <v>0</v>
      </c>
      <c r="O13" s="6">
        <f>IF(remboursement="mensuel",SUM('Remboursements périodiques'!O57:O68),IF(remboursement="trimestriel",SUM('Remboursements périodiques'!O25:O28),IF(remboursement="semestriel",SUM('Remboursements périodiques'!O17:O18),IF(remboursement="annuel",'Remboursements périodiques'!O13,0))))</f>
        <v>0</v>
      </c>
      <c r="P13" s="58">
        <f>IF(remboursement="mensuel",SUM('Remboursements périodiques'!P57:P68),IF(remboursement="trimestriel",SUM('Remboursements périodiques'!P25:P28),IF(remboursement="semestriel",SUM('Remboursements périodiques'!P17:P18),IF(remboursement="annuel",'Remboursements périodiques'!P13,0))))</f>
        <v>0</v>
      </c>
      <c r="R13" s="39">
        <v>5</v>
      </c>
      <c r="S13" s="62">
        <f t="shared" si="2"/>
        <v>0</v>
      </c>
      <c r="T13" s="62">
        <f>IF(remboursement="mensuel",SUM('Remboursements périodiques'!T57:T68),IF(remboursement="trimestriel",SUM('Remboursements périodiques'!T25:T28),IF(remboursement="semestriel",SUM('Remboursements périodiques'!T17:T18),IF(remboursement="annuel",'Remboursements périodiques'!T13,0))))</f>
        <v>0</v>
      </c>
      <c r="U13" s="62">
        <f>IF(remboursement="mensuel",SUM('Remboursements périodiques'!U57:U68),IF(remboursement="trimestriel",SUM('Remboursements périodiques'!U25:U28),IF(remboursement="semestriel",SUM('Remboursements périodiques'!U17:U18),IF(remboursement="annuel",'Remboursements périodiques'!U13,0))))</f>
        <v>0</v>
      </c>
      <c r="V13" s="62">
        <f t="shared" si="5"/>
        <v>0</v>
      </c>
      <c r="W13" s="6">
        <f>IF(remboursement="mensuel",SUM('Remboursements périodiques'!W57:W68),IF(remboursement="trimestriel",SUM('Remboursements périodiques'!W25:W28),IF(remboursement="semestriel",SUM('Remboursements périodiques'!W17:W18),IF(remboursement="annuel",'Remboursements périodiques'!W13,0))))</f>
        <v>0</v>
      </c>
      <c r="X13" s="58">
        <f>IF(remboursement="mensuel",SUM('Remboursements périodiques'!X57:X68),IF(remboursement="trimestriel",SUM('Remboursements périodiques'!X25:X28),IF(remboursement="semestriel",SUM('Remboursements périodiques'!X17:X18),IF(remboursement="annuel",'Remboursements périodiques'!X13,0))))</f>
        <v>0</v>
      </c>
    </row>
    <row r="14" spans="2:24" ht="20.100000000000001" customHeight="1" x14ac:dyDescent="0.25">
      <c r="B14" s="39">
        <v>6</v>
      </c>
      <c r="C14" s="62">
        <f t="shared" si="0"/>
        <v>0</v>
      </c>
      <c r="D14" s="62">
        <f>IF(remboursement="mensuel",SUM('Remboursements périodiques'!D69:D80),IF(remboursement="trimestriel",SUM('Remboursements périodiques'!D29:D32),IF(remboursement="semestriel",SUM('Remboursements périodiques'!D19:D20),IF(remboursement="annuel",'Remboursements périodiques'!D14,0))))</f>
        <v>0</v>
      </c>
      <c r="E14" s="62">
        <f>IF(remboursement="mensuel",SUM('Remboursements périodiques'!E69:E80),IF(remboursement="trimestriel",SUM('Remboursements périodiques'!E29:E32),IF(remboursement="semestriel",SUM('Remboursements périodiques'!E19:E20),IF(remboursement="annuel",'Remboursements périodiques'!E14,0))))</f>
        <v>0</v>
      </c>
      <c r="F14" s="62">
        <f t="shared" si="3"/>
        <v>0</v>
      </c>
      <c r="G14" s="6">
        <f>IF(remboursement="mensuel",SUM('Remboursements périodiques'!G69:G80),IF(remboursement="trimestriel",SUM('Remboursements périodiques'!G29:G32),IF(remboursement="semestriel",SUM('Remboursements périodiques'!G19:G20),IF(remboursement="annuel",'Remboursements périodiques'!G14,0))))</f>
        <v>0</v>
      </c>
      <c r="H14" s="58">
        <f>IF(remboursement="mensuel",SUM('Remboursements périodiques'!H69:H80),IF(remboursement="trimestriel",SUM('Remboursements périodiques'!H29:H32),IF(remboursement="semestriel",SUM('Remboursements périodiques'!H19:H20),IF(remboursement="annuel",'Remboursements périodiques'!H14,0))))</f>
        <v>0</v>
      </c>
      <c r="J14" s="39">
        <v>6</v>
      </c>
      <c r="K14" s="62">
        <f t="shared" si="1"/>
        <v>0</v>
      </c>
      <c r="L14" s="62">
        <f>IF(remboursement="mensuel",SUM('Remboursements périodiques'!L69:L80),IF(remboursement="trimestriel",SUM('Remboursements périodiques'!L29:L32),IF(remboursement="semestriel",SUM('Remboursements périodiques'!L19:L20),IF(remboursement="annuel",'Remboursements périodiques'!L14,0))))</f>
        <v>0</v>
      </c>
      <c r="M14" s="62">
        <f>IF(remboursement="mensuel",SUM('Remboursements périodiques'!M69:M80),IF(remboursement="trimestriel",SUM('Remboursements périodiques'!M29:M32),IF(remboursement="semestriel",SUM('Remboursements périodiques'!M19:M20),IF(remboursement="annuel",'Remboursements périodiques'!M14,0))))</f>
        <v>0</v>
      </c>
      <c r="N14" s="62">
        <f t="shared" si="4"/>
        <v>0</v>
      </c>
      <c r="O14" s="6">
        <f>IF(remboursement="mensuel",SUM('Remboursements périodiques'!O69:O80),IF(remboursement="trimestriel",SUM('Remboursements périodiques'!O29:O32),IF(remboursement="semestriel",SUM('Remboursements périodiques'!O19:O20),IF(remboursement="annuel",'Remboursements périodiques'!O14,0))))</f>
        <v>0</v>
      </c>
      <c r="P14" s="58">
        <f>IF(remboursement="mensuel",SUM('Remboursements périodiques'!P69:P80),IF(remboursement="trimestriel",SUM('Remboursements périodiques'!P29:P32),IF(remboursement="semestriel",SUM('Remboursements périodiques'!P19:P20),IF(remboursement="annuel",'Remboursements périodiques'!P14,0))))</f>
        <v>0</v>
      </c>
      <c r="R14" s="39">
        <v>6</v>
      </c>
      <c r="S14" s="62">
        <f t="shared" si="2"/>
        <v>0</v>
      </c>
      <c r="T14" s="62">
        <f>IF(remboursement="mensuel",SUM('Remboursements périodiques'!T69:T80),IF(remboursement="trimestriel",SUM('Remboursements périodiques'!T29:T32),IF(remboursement="semestriel",SUM('Remboursements périodiques'!T19:T20),IF(remboursement="annuel",'Remboursements périodiques'!T14,0))))</f>
        <v>0</v>
      </c>
      <c r="U14" s="62">
        <f>IF(remboursement="mensuel",SUM('Remboursements périodiques'!U69:U80),IF(remboursement="trimestriel",SUM('Remboursements périodiques'!U29:U32),IF(remboursement="semestriel",SUM('Remboursements périodiques'!U19:U20),IF(remboursement="annuel",'Remboursements périodiques'!U14,0))))</f>
        <v>0</v>
      </c>
      <c r="V14" s="62">
        <f t="shared" si="5"/>
        <v>0</v>
      </c>
      <c r="W14" s="6">
        <f>IF(remboursement="mensuel",SUM('Remboursements périodiques'!W69:W80),IF(remboursement="trimestriel",SUM('Remboursements périodiques'!W29:W32),IF(remboursement="semestriel",SUM('Remboursements périodiques'!W19:W20),IF(remboursement="annuel",'Remboursements périodiques'!W14,0))))</f>
        <v>0</v>
      </c>
      <c r="X14" s="58">
        <f>IF(remboursement="mensuel",SUM('Remboursements périodiques'!X69:X80),IF(remboursement="trimestriel",SUM('Remboursements périodiques'!X29:X32),IF(remboursement="semestriel",SUM('Remboursements périodiques'!X19:X20),IF(remboursement="annuel",'Remboursements périodiques'!X14,0))))</f>
        <v>0</v>
      </c>
    </row>
    <row r="15" spans="2:24" ht="20.100000000000001" customHeight="1" x14ac:dyDescent="0.25">
      <c r="B15" s="39">
        <v>7</v>
      </c>
      <c r="C15" s="62">
        <f t="shared" si="0"/>
        <v>0</v>
      </c>
      <c r="D15" s="62">
        <f>IF(remboursement="mensuel",SUM('Remboursements périodiques'!D81:D92),IF(remboursement="trimestriel",SUM('Remboursements périodiques'!D33:D36),IF(remboursement="semestriel",SUM('Remboursements périodiques'!D21:D22),IF(remboursement="annuel",'Remboursements périodiques'!D15,0))))</f>
        <v>0</v>
      </c>
      <c r="E15" s="62">
        <f>IF(remboursement="mensuel",SUM('Remboursements périodiques'!E81:E92),IF(remboursement="trimestriel",SUM('Remboursements périodiques'!E33:E36),IF(remboursement="semestriel",SUM('Remboursements périodiques'!E21:E22),IF(remboursement="annuel",'Remboursements périodiques'!E15,0))))</f>
        <v>0</v>
      </c>
      <c r="F15" s="62">
        <f t="shared" si="3"/>
        <v>0</v>
      </c>
      <c r="G15" s="6">
        <f>IF(remboursement="mensuel",SUM('Remboursements périodiques'!G81:G92),IF(remboursement="trimestriel",SUM('Remboursements périodiques'!G33:G36),IF(remboursement="semestriel",SUM('Remboursements périodiques'!G21:G22),IF(remboursement="annuel",'Remboursements périodiques'!G15,0))))</f>
        <v>0</v>
      </c>
      <c r="H15" s="58">
        <f>IF(remboursement="mensuel",SUM('Remboursements périodiques'!H81:H92),IF(remboursement="trimestriel",SUM('Remboursements périodiques'!H33:H36),IF(remboursement="semestriel",SUM('Remboursements périodiques'!H21:H22),IF(remboursement="annuel",'Remboursements périodiques'!H15,0))))</f>
        <v>0</v>
      </c>
      <c r="J15" s="39">
        <v>7</v>
      </c>
      <c r="K15" s="62">
        <f t="shared" si="1"/>
        <v>0</v>
      </c>
      <c r="L15" s="62">
        <f>IF(remboursement="mensuel",SUM('Remboursements périodiques'!L81:L92),IF(remboursement="trimestriel",SUM('Remboursements périodiques'!L33:L36),IF(remboursement="semestriel",SUM('Remboursements périodiques'!L21:L22),IF(remboursement="annuel",'Remboursements périodiques'!L15,0))))</f>
        <v>0</v>
      </c>
      <c r="M15" s="62">
        <f>IF(remboursement="mensuel",SUM('Remboursements périodiques'!M81:M92),IF(remboursement="trimestriel",SUM('Remboursements périodiques'!M33:M36),IF(remboursement="semestriel",SUM('Remboursements périodiques'!M21:M22),IF(remboursement="annuel",'Remboursements périodiques'!M15,0))))</f>
        <v>0</v>
      </c>
      <c r="N15" s="62">
        <f t="shared" si="4"/>
        <v>0</v>
      </c>
      <c r="O15" s="6">
        <f>IF(remboursement="mensuel",SUM('Remboursements périodiques'!O81:O92),IF(remboursement="trimestriel",SUM('Remboursements périodiques'!O33:O36),IF(remboursement="semestriel",SUM('Remboursements périodiques'!O21:O22),IF(remboursement="annuel",'Remboursements périodiques'!O15,0))))</f>
        <v>0</v>
      </c>
      <c r="P15" s="58">
        <f>IF(remboursement="mensuel",SUM('Remboursements périodiques'!P81:P92),IF(remboursement="trimestriel",SUM('Remboursements périodiques'!P33:P36),IF(remboursement="semestriel",SUM('Remboursements périodiques'!P21:P22),IF(remboursement="annuel",'Remboursements périodiques'!P15,0))))</f>
        <v>0</v>
      </c>
      <c r="R15" s="39">
        <v>7</v>
      </c>
      <c r="S15" s="62">
        <f t="shared" si="2"/>
        <v>0</v>
      </c>
      <c r="T15" s="62">
        <f>IF(remboursement="mensuel",SUM('Remboursements périodiques'!T81:T92),IF(remboursement="trimestriel",SUM('Remboursements périodiques'!T33:T36),IF(remboursement="semestriel",SUM('Remboursements périodiques'!T21:T22),IF(remboursement="annuel",'Remboursements périodiques'!T15,0))))</f>
        <v>0</v>
      </c>
      <c r="U15" s="62">
        <f>IF(remboursement="mensuel",SUM('Remboursements périodiques'!U81:U92),IF(remboursement="trimestriel",SUM('Remboursements périodiques'!U33:U36),IF(remboursement="semestriel",SUM('Remboursements périodiques'!U21:U22),IF(remboursement="annuel",'Remboursements périodiques'!U15,0))))</f>
        <v>0</v>
      </c>
      <c r="V15" s="62">
        <f t="shared" si="5"/>
        <v>0</v>
      </c>
      <c r="W15" s="6">
        <f>IF(remboursement="mensuel",SUM('Remboursements périodiques'!W81:W92),IF(remboursement="trimestriel",SUM('Remboursements périodiques'!W33:W36),IF(remboursement="semestriel",SUM('Remboursements périodiques'!W21:W22),IF(remboursement="annuel",'Remboursements périodiques'!W15,0))))</f>
        <v>0</v>
      </c>
      <c r="X15" s="58">
        <f>IF(remboursement="mensuel",SUM('Remboursements périodiques'!X81:X92),IF(remboursement="trimestriel",SUM('Remboursements périodiques'!X33:X36),IF(remboursement="semestriel",SUM('Remboursements périodiques'!X21:X22),IF(remboursement="annuel",'Remboursements périodiques'!X15,0))))</f>
        <v>0</v>
      </c>
    </row>
    <row r="16" spans="2:24" ht="20.100000000000001" customHeight="1" x14ac:dyDescent="0.25">
      <c r="B16" s="39">
        <v>8</v>
      </c>
      <c r="C16" s="62">
        <f t="shared" si="0"/>
        <v>0</v>
      </c>
      <c r="D16" s="62">
        <f>IF(remboursement="mensuel",SUM('Remboursements périodiques'!D93:D104),IF(remboursement="trimestriel",SUM('Remboursements périodiques'!D37:D40),IF(remboursement="semestriel",SUM('Remboursements périodiques'!D23:D24),IF(remboursement="annuel",'Remboursements périodiques'!D16,0))))</f>
        <v>0</v>
      </c>
      <c r="E16" s="62">
        <f>IF(remboursement="mensuel",SUM('Remboursements périodiques'!E93:E104),IF(remboursement="trimestriel",SUM('Remboursements périodiques'!E37:E40),IF(remboursement="semestriel",SUM('Remboursements périodiques'!E23:E24),IF(remboursement="annuel",'Remboursements périodiques'!E16,0))))</f>
        <v>0</v>
      </c>
      <c r="F16" s="62">
        <f t="shared" si="3"/>
        <v>0</v>
      </c>
      <c r="G16" s="6">
        <f>IF(remboursement="mensuel",SUM('Remboursements périodiques'!G93:G104),IF(remboursement="trimestriel",SUM('Remboursements périodiques'!G37:G40),IF(remboursement="semestriel",SUM('Remboursements périodiques'!G23:G24),IF(remboursement="annuel",'Remboursements périodiques'!G16,0))))</f>
        <v>0</v>
      </c>
      <c r="H16" s="58">
        <f>IF(remboursement="mensuel",SUM('Remboursements périodiques'!H93:H104),IF(remboursement="trimestriel",SUM('Remboursements périodiques'!H37:H40),IF(remboursement="semestriel",SUM('Remboursements périodiques'!H23:H24),IF(remboursement="annuel",'Remboursements périodiques'!H16,0))))</f>
        <v>0</v>
      </c>
      <c r="J16" s="39">
        <v>8</v>
      </c>
      <c r="K16" s="62">
        <f t="shared" si="1"/>
        <v>0</v>
      </c>
      <c r="L16" s="62">
        <f>IF(remboursement="mensuel",SUM('Remboursements périodiques'!L93:L104),IF(remboursement="trimestriel",SUM('Remboursements périodiques'!L37:L40),IF(remboursement="semestriel",SUM('Remboursements périodiques'!L23:L24),IF(remboursement="annuel",'Remboursements périodiques'!L16,0))))</f>
        <v>0</v>
      </c>
      <c r="M16" s="62">
        <f>IF(remboursement="mensuel",SUM('Remboursements périodiques'!M93:M104),IF(remboursement="trimestriel",SUM('Remboursements périodiques'!M37:M40),IF(remboursement="semestriel",SUM('Remboursements périodiques'!M23:M24),IF(remboursement="annuel",'Remboursements périodiques'!M16,0))))</f>
        <v>0</v>
      </c>
      <c r="N16" s="62">
        <f t="shared" si="4"/>
        <v>0</v>
      </c>
      <c r="O16" s="6">
        <f>IF(remboursement="mensuel",SUM('Remboursements périodiques'!O93:O104),IF(remboursement="trimestriel",SUM('Remboursements périodiques'!O37:O40),IF(remboursement="semestriel",SUM('Remboursements périodiques'!O23:O24),IF(remboursement="annuel",'Remboursements périodiques'!O16,0))))</f>
        <v>0</v>
      </c>
      <c r="P16" s="58">
        <f>IF(remboursement="mensuel",SUM('Remboursements périodiques'!P93:P104),IF(remboursement="trimestriel",SUM('Remboursements périodiques'!P37:P40),IF(remboursement="semestriel",SUM('Remboursements périodiques'!P23:P24),IF(remboursement="annuel",'Remboursements périodiques'!P16,0))))</f>
        <v>0</v>
      </c>
      <c r="R16" s="39">
        <v>8</v>
      </c>
      <c r="S16" s="62">
        <f t="shared" si="2"/>
        <v>0</v>
      </c>
      <c r="T16" s="62">
        <f>IF(remboursement="mensuel",SUM('Remboursements périodiques'!T93:T104),IF(remboursement="trimestriel",SUM('Remboursements périodiques'!T37:T40),IF(remboursement="semestriel",SUM('Remboursements périodiques'!T23:T24),IF(remboursement="annuel",'Remboursements périodiques'!T16,0))))</f>
        <v>0</v>
      </c>
      <c r="U16" s="62">
        <f>IF(remboursement="mensuel",SUM('Remboursements périodiques'!U93:U104),IF(remboursement="trimestriel",SUM('Remboursements périodiques'!U37:U40),IF(remboursement="semestriel",SUM('Remboursements périodiques'!U23:U24),IF(remboursement="annuel",'Remboursements périodiques'!U16,0))))</f>
        <v>0</v>
      </c>
      <c r="V16" s="62">
        <f t="shared" si="5"/>
        <v>0</v>
      </c>
      <c r="W16" s="6">
        <f>IF(remboursement="mensuel",SUM('Remboursements périodiques'!W93:W104),IF(remboursement="trimestriel",SUM('Remboursements périodiques'!W37:W40),IF(remboursement="semestriel",SUM('Remboursements périodiques'!W23:W24),IF(remboursement="annuel",'Remboursements périodiques'!W16,0))))</f>
        <v>0</v>
      </c>
      <c r="X16" s="58">
        <f>IF(remboursement="mensuel",SUM('Remboursements périodiques'!X93:X104),IF(remboursement="trimestriel",SUM('Remboursements périodiques'!X37:X40),IF(remboursement="semestriel",SUM('Remboursements périodiques'!X23:X24),IF(remboursement="annuel",'Remboursements périodiques'!X16,0))))</f>
        <v>0</v>
      </c>
    </row>
    <row r="17" spans="2:24" ht="20.100000000000001" customHeight="1" x14ac:dyDescent="0.25">
      <c r="B17" s="39">
        <v>9</v>
      </c>
      <c r="C17" s="62">
        <f t="shared" si="0"/>
        <v>0</v>
      </c>
      <c r="D17" s="62">
        <f>IF(remboursement="mensuel",SUM('Remboursements périodiques'!D105:D116),IF(remboursement="trimestriel",SUM('Remboursements périodiques'!D41:D44),IF(remboursement="semestriel",SUM('Remboursements périodiques'!D25:D26),IF(remboursement="annuel",'Remboursements périodiques'!D17,0))))</f>
        <v>0</v>
      </c>
      <c r="E17" s="62">
        <f>IF(remboursement="mensuel",SUM('Remboursements périodiques'!E105:E116),IF(remboursement="trimestriel",SUM('Remboursements périodiques'!E41:E44),IF(remboursement="semestriel",SUM('Remboursements périodiques'!E25:E26),IF(remboursement="annuel",'Remboursements périodiques'!E17,0))))</f>
        <v>0</v>
      </c>
      <c r="F17" s="62">
        <f t="shared" si="3"/>
        <v>0</v>
      </c>
      <c r="G17" s="6">
        <f>IF(remboursement="mensuel",SUM('Remboursements périodiques'!G105:G116),IF(remboursement="trimestriel",SUM('Remboursements périodiques'!G41:G44),IF(remboursement="semestriel",SUM('Remboursements périodiques'!G25:G26),IF(remboursement="annuel",'Remboursements périodiques'!G17,0))))</f>
        <v>0</v>
      </c>
      <c r="H17" s="58">
        <f>IF(remboursement="mensuel",SUM('Remboursements périodiques'!H105:H116),IF(remboursement="trimestriel",SUM('Remboursements périodiques'!H41:H44),IF(remboursement="semestriel",SUM('Remboursements périodiques'!H25:H26),IF(remboursement="annuel",'Remboursements périodiques'!H17,0))))</f>
        <v>0</v>
      </c>
      <c r="J17" s="39">
        <v>9</v>
      </c>
      <c r="K17" s="62">
        <f t="shared" si="1"/>
        <v>0</v>
      </c>
      <c r="L17" s="62">
        <f>IF(remboursement="mensuel",SUM('Remboursements périodiques'!L105:L116),IF(remboursement="trimestriel",SUM('Remboursements périodiques'!L41:L44),IF(remboursement="semestriel",SUM('Remboursements périodiques'!L25:L26),IF(remboursement="annuel",'Remboursements périodiques'!L17,0))))</f>
        <v>0</v>
      </c>
      <c r="M17" s="62">
        <f>IF(remboursement="mensuel",SUM('Remboursements périodiques'!M105:M116),IF(remboursement="trimestriel",SUM('Remboursements périodiques'!M41:M44),IF(remboursement="semestriel",SUM('Remboursements périodiques'!M25:M26),IF(remboursement="annuel",'Remboursements périodiques'!M17,0))))</f>
        <v>0</v>
      </c>
      <c r="N17" s="62">
        <f t="shared" si="4"/>
        <v>0</v>
      </c>
      <c r="O17" s="6">
        <f>IF(remboursement="mensuel",SUM('Remboursements périodiques'!O105:O116),IF(remboursement="trimestriel",SUM('Remboursements périodiques'!O41:O44),IF(remboursement="semestriel",SUM('Remboursements périodiques'!O25:O26),IF(remboursement="annuel",'Remboursements périodiques'!O17,0))))</f>
        <v>0</v>
      </c>
      <c r="P17" s="58">
        <f>IF(remboursement="mensuel",SUM('Remboursements périodiques'!P105:P116),IF(remboursement="trimestriel",SUM('Remboursements périodiques'!P41:P44),IF(remboursement="semestriel",SUM('Remboursements périodiques'!P25:P26),IF(remboursement="annuel",'Remboursements périodiques'!P17,0))))</f>
        <v>0</v>
      </c>
      <c r="R17" s="39">
        <v>9</v>
      </c>
      <c r="S17" s="62">
        <f t="shared" si="2"/>
        <v>0</v>
      </c>
      <c r="T17" s="62">
        <f>IF(remboursement="mensuel",SUM('Remboursements périodiques'!T105:T116),IF(remboursement="trimestriel",SUM('Remboursements périodiques'!T41:T44),IF(remboursement="semestriel",SUM('Remboursements périodiques'!T25:T26),IF(remboursement="annuel",'Remboursements périodiques'!T17,0))))</f>
        <v>0</v>
      </c>
      <c r="U17" s="62">
        <f>IF(remboursement="mensuel",SUM('Remboursements périodiques'!U105:U116),IF(remboursement="trimestriel",SUM('Remboursements périodiques'!U41:U44),IF(remboursement="semestriel",SUM('Remboursements périodiques'!U25:U26),IF(remboursement="annuel",'Remboursements périodiques'!U17,0))))</f>
        <v>0</v>
      </c>
      <c r="V17" s="62">
        <f t="shared" si="5"/>
        <v>0</v>
      </c>
      <c r="W17" s="6">
        <f>IF(remboursement="mensuel",SUM('Remboursements périodiques'!W105:W116),IF(remboursement="trimestriel",SUM('Remboursements périodiques'!W41:W44),IF(remboursement="semestriel",SUM('Remboursements périodiques'!W25:W26),IF(remboursement="annuel",'Remboursements périodiques'!W17,0))))</f>
        <v>0</v>
      </c>
      <c r="X17" s="58">
        <f>IF(remboursement="mensuel",SUM('Remboursements périodiques'!X105:X116),IF(remboursement="trimestriel",SUM('Remboursements périodiques'!X41:X44),IF(remboursement="semestriel",SUM('Remboursements périodiques'!X25:X26),IF(remboursement="annuel",'Remboursements périodiques'!X17,0))))</f>
        <v>0</v>
      </c>
    </row>
    <row r="18" spans="2:24" ht="20.100000000000001" customHeight="1" x14ac:dyDescent="0.25">
      <c r="B18" s="39">
        <v>10</v>
      </c>
      <c r="C18" s="62">
        <f t="shared" si="0"/>
        <v>0</v>
      </c>
      <c r="D18" s="62">
        <f>IF(remboursement="mensuel",SUM('Remboursements périodiques'!D117:D128),IF(remboursement="trimestriel",SUM('Remboursements périodiques'!D45:D48),IF(remboursement="semestriel",SUM('Remboursements périodiques'!D27:D28),IF(remboursement="annuel",'Remboursements périodiques'!D18,0))))</f>
        <v>0</v>
      </c>
      <c r="E18" s="62">
        <f>IF(remboursement="mensuel",SUM('Remboursements périodiques'!E117:E128),IF(remboursement="trimestriel",SUM('Remboursements périodiques'!E45:E48),IF(remboursement="semestriel",SUM('Remboursements périodiques'!E27:E28),IF(remboursement="annuel",'Remboursements périodiques'!E18,0))))</f>
        <v>0</v>
      </c>
      <c r="F18" s="62">
        <f t="shared" si="3"/>
        <v>0</v>
      </c>
      <c r="G18" s="6">
        <f>IF(remboursement="mensuel",SUM('Remboursements périodiques'!G117:G128),IF(remboursement="trimestriel",SUM('Remboursements périodiques'!G45:G48),IF(remboursement="semestriel",SUM('Remboursements périodiques'!G27:G28),IF(remboursement="annuel",'Remboursements périodiques'!G18,0))))</f>
        <v>0</v>
      </c>
      <c r="H18" s="58">
        <f>IF(remboursement="mensuel",SUM('Remboursements périodiques'!H117:H128),IF(remboursement="trimestriel",SUM('Remboursements périodiques'!H45:H48),IF(remboursement="semestriel",SUM('Remboursements périodiques'!H27:H28),IF(remboursement="annuel",'Remboursements périodiques'!H18,0))))</f>
        <v>0</v>
      </c>
      <c r="J18" s="39">
        <v>10</v>
      </c>
      <c r="K18" s="62">
        <f t="shared" si="1"/>
        <v>0</v>
      </c>
      <c r="L18" s="62">
        <f>IF(remboursement="mensuel",SUM('Remboursements périodiques'!L117:L128),IF(remboursement="trimestriel",SUM('Remboursements périodiques'!L45:L48),IF(remboursement="semestriel",SUM('Remboursements périodiques'!L27:L28),IF(remboursement="annuel",'Remboursements périodiques'!L18,0))))</f>
        <v>0</v>
      </c>
      <c r="M18" s="62">
        <f>IF(remboursement="mensuel",SUM('Remboursements périodiques'!M117:M128),IF(remboursement="trimestriel",SUM('Remboursements périodiques'!M45:M48),IF(remboursement="semestriel",SUM('Remboursements périodiques'!M27:M28),IF(remboursement="annuel",'Remboursements périodiques'!M18,0))))</f>
        <v>0</v>
      </c>
      <c r="N18" s="62">
        <f t="shared" si="4"/>
        <v>0</v>
      </c>
      <c r="O18" s="6">
        <f>IF(remboursement="mensuel",SUM('Remboursements périodiques'!O117:O128),IF(remboursement="trimestriel",SUM('Remboursements périodiques'!O45:O48),IF(remboursement="semestriel",SUM('Remboursements périodiques'!O27:O28),IF(remboursement="annuel",'Remboursements périodiques'!O18,0))))</f>
        <v>0</v>
      </c>
      <c r="P18" s="58">
        <f>IF(remboursement="mensuel",SUM('Remboursements périodiques'!P117:P128),IF(remboursement="trimestriel",SUM('Remboursements périodiques'!P45:P48),IF(remboursement="semestriel",SUM('Remboursements périodiques'!P27:P28),IF(remboursement="annuel",'Remboursements périodiques'!P18,0))))</f>
        <v>0</v>
      </c>
      <c r="R18" s="39">
        <v>10</v>
      </c>
      <c r="S18" s="62">
        <f t="shared" si="2"/>
        <v>0</v>
      </c>
      <c r="T18" s="62">
        <f>IF(remboursement="mensuel",SUM('Remboursements périodiques'!T117:T128),IF(remboursement="trimestriel",SUM('Remboursements périodiques'!T45:T48),IF(remboursement="semestriel",SUM('Remboursements périodiques'!T27:T28),IF(remboursement="annuel",'Remboursements périodiques'!T18,0))))</f>
        <v>0</v>
      </c>
      <c r="U18" s="62">
        <f>IF(remboursement="mensuel",SUM('Remboursements périodiques'!U117:U128),IF(remboursement="trimestriel",SUM('Remboursements périodiques'!U45:U48),IF(remboursement="semestriel",SUM('Remboursements périodiques'!U27:U28),IF(remboursement="annuel",'Remboursements périodiques'!U18,0))))</f>
        <v>0</v>
      </c>
      <c r="V18" s="62">
        <f t="shared" si="5"/>
        <v>0</v>
      </c>
      <c r="W18" s="6">
        <f>IF(remboursement="mensuel",SUM('Remboursements périodiques'!W117:W128),IF(remboursement="trimestriel",SUM('Remboursements périodiques'!W45:W48),IF(remboursement="semestriel",SUM('Remboursements périodiques'!W27:W28),IF(remboursement="annuel",'Remboursements périodiques'!W18,0))))</f>
        <v>0</v>
      </c>
      <c r="X18" s="58">
        <f>IF(remboursement="mensuel",SUM('Remboursements périodiques'!X117:X128),IF(remboursement="trimestriel",SUM('Remboursements périodiques'!X45:X48),IF(remboursement="semestriel",SUM('Remboursements périodiques'!X27:X28),IF(remboursement="annuel",'Remboursements périodiques'!X18,0))))</f>
        <v>0</v>
      </c>
    </row>
    <row r="19" spans="2:24" ht="20.100000000000001" customHeight="1" x14ac:dyDescent="0.25">
      <c r="B19" s="39">
        <v>11</v>
      </c>
      <c r="C19" s="62">
        <f t="shared" si="0"/>
        <v>0</v>
      </c>
      <c r="D19" s="62">
        <f>IF(remboursement="mensuel",SUM('Remboursements périodiques'!D129:D140),IF(remboursement="trimestriel",SUM('Remboursements périodiques'!D49:D52),IF(remboursement="semestriel",SUM('Remboursements périodiques'!D29:D30),IF(remboursement="annuel",'Remboursements périodiques'!D19,0))))</f>
        <v>0</v>
      </c>
      <c r="E19" s="62">
        <f>IF(remboursement="mensuel",SUM('Remboursements périodiques'!E129:E140),IF(remboursement="trimestriel",SUM('Remboursements périodiques'!E49:E52),IF(remboursement="semestriel",SUM('Remboursements périodiques'!E29:E30),IF(remboursement="annuel",'Remboursements périodiques'!E19,0))))</f>
        <v>0</v>
      </c>
      <c r="F19" s="62">
        <f t="shared" si="3"/>
        <v>0</v>
      </c>
      <c r="G19" s="6">
        <f>IF(remboursement="mensuel",SUM('Remboursements périodiques'!G129:G140),IF(remboursement="trimestriel",SUM('Remboursements périodiques'!G49:G52),IF(remboursement="semestriel",SUM('Remboursements périodiques'!G29:G30),IF(remboursement="annuel",'Remboursements périodiques'!G19,0))))</f>
        <v>0</v>
      </c>
      <c r="H19" s="58">
        <f>IF(remboursement="mensuel",SUM('Remboursements périodiques'!H129:H140),IF(remboursement="trimestriel",SUM('Remboursements périodiques'!H49:H52),IF(remboursement="semestriel",SUM('Remboursements périodiques'!H29:H30),IF(remboursement="annuel",'Remboursements périodiques'!H19,0))))</f>
        <v>0</v>
      </c>
      <c r="J19" s="39">
        <v>11</v>
      </c>
      <c r="K19" s="62">
        <f t="shared" si="1"/>
        <v>0</v>
      </c>
      <c r="L19" s="62">
        <f>IF(remboursement="mensuel",SUM('Remboursements périodiques'!L129:L140),IF(remboursement="trimestriel",SUM('Remboursements périodiques'!L49:L52),IF(remboursement="semestriel",SUM('Remboursements périodiques'!L29:L30),IF(remboursement="annuel",'Remboursements périodiques'!L19,0))))</f>
        <v>0</v>
      </c>
      <c r="M19" s="62">
        <f>IF(remboursement="mensuel",SUM('Remboursements périodiques'!M129:M140),IF(remboursement="trimestriel",SUM('Remboursements périodiques'!M49:M52),IF(remboursement="semestriel",SUM('Remboursements périodiques'!M29:M30),IF(remboursement="annuel",'Remboursements périodiques'!M19,0))))</f>
        <v>0</v>
      </c>
      <c r="N19" s="62">
        <f t="shared" si="4"/>
        <v>0</v>
      </c>
      <c r="O19" s="6">
        <f>IF(remboursement="mensuel",SUM('Remboursements périodiques'!O129:O140),IF(remboursement="trimestriel",SUM('Remboursements périodiques'!O49:O52),IF(remboursement="semestriel",SUM('Remboursements périodiques'!O29:O30),IF(remboursement="annuel",'Remboursements périodiques'!O19,0))))</f>
        <v>0</v>
      </c>
      <c r="P19" s="58">
        <f>IF(remboursement="mensuel",SUM('Remboursements périodiques'!P129:P140),IF(remboursement="trimestriel",SUM('Remboursements périodiques'!P49:P52),IF(remboursement="semestriel",SUM('Remboursements périodiques'!P29:P30),IF(remboursement="annuel",'Remboursements périodiques'!P19,0))))</f>
        <v>0</v>
      </c>
      <c r="R19" s="39">
        <v>11</v>
      </c>
      <c r="S19" s="62">
        <f t="shared" si="2"/>
        <v>0</v>
      </c>
      <c r="T19" s="62">
        <f>IF(remboursement="mensuel",SUM('Remboursements périodiques'!T129:T140),IF(remboursement="trimestriel",SUM('Remboursements périodiques'!T49:T52),IF(remboursement="semestriel",SUM('Remboursements périodiques'!T29:T30),IF(remboursement="annuel",'Remboursements périodiques'!T19,0))))</f>
        <v>0</v>
      </c>
      <c r="U19" s="62">
        <f>IF(remboursement="mensuel",SUM('Remboursements périodiques'!U129:U140),IF(remboursement="trimestriel",SUM('Remboursements périodiques'!U49:U52),IF(remboursement="semestriel",SUM('Remboursements périodiques'!U29:U30),IF(remboursement="annuel",'Remboursements périodiques'!U19,0))))</f>
        <v>0</v>
      </c>
      <c r="V19" s="62">
        <f t="shared" si="5"/>
        <v>0</v>
      </c>
      <c r="W19" s="6">
        <f>IF(remboursement="mensuel",SUM('Remboursements périodiques'!W129:W140),IF(remboursement="trimestriel",SUM('Remboursements périodiques'!W49:W52),IF(remboursement="semestriel",SUM('Remboursements périodiques'!W29:W30),IF(remboursement="annuel",'Remboursements périodiques'!W19,0))))</f>
        <v>0</v>
      </c>
      <c r="X19" s="58">
        <f>IF(remboursement="mensuel",SUM('Remboursements périodiques'!X129:X140),IF(remboursement="trimestriel",SUM('Remboursements périodiques'!X49:X52),IF(remboursement="semestriel",SUM('Remboursements périodiques'!X29:X30),IF(remboursement="annuel",'Remboursements périodiques'!X19,0))))</f>
        <v>0</v>
      </c>
    </row>
    <row r="20" spans="2:24" ht="20.100000000000001" customHeight="1" x14ac:dyDescent="0.25">
      <c r="B20" s="39">
        <v>12</v>
      </c>
      <c r="C20" s="62">
        <f t="shared" si="0"/>
        <v>0</v>
      </c>
      <c r="D20" s="62">
        <f>IF(remboursement="mensuel",SUM('Remboursements périodiques'!D141:D152),IF(remboursement="trimestriel",SUM('Remboursements périodiques'!D53:D56),IF(remboursement="semestriel",SUM('Remboursements périodiques'!D31:D32),IF(remboursement="annuel",'Remboursements périodiques'!D20,0))))</f>
        <v>0</v>
      </c>
      <c r="E20" s="62">
        <f>IF(remboursement="mensuel",SUM('Remboursements périodiques'!E141:E152),IF(remboursement="trimestriel",SUM('Remboursements périodiques'!E53:E56),IF(remboursement="semestriel",SUM('Remboursements périodiques'!E31:E32),IF(remboursement="annuel",'Remboursements périodiques'!E20,0))))</f>
        <v>0</v>
      </c>
      <c r="F20" s="62">
        <f t="shared" si="3"/>
        <v>0</v>
      </c>
      <c r="G20" s="6">
        <f>IF(remboursement="mensuel",SUM('Remboursements périodiques'!G141:G152),IF(remboursement="trimestriel",SUM('Remboursements périodiques'!G53:G56),IF(remboursement="semestriel",SUM('Remboursements périodiques'!G31:G32),IF(remboursement="annuel",'Remboursements périodiques'!G20,0))))</f>
        <v>0</v>
      </c>
      <c r="H20" s="58">
        <f>IF(remboursement="mensuel",SUM('Remboursements périodiques'!H141:H152),IF(remboursement="trimestriel",SUM('Remboursements périodiques'!H53:H56),IF(remboursement="semestriel",SUM('Remboursements périodiques'!H31:H32),IF(remboursement="annuel",'Remboursements périodiques'!H20,0))))</f>
        <v>0</v>
      </c>
      <c r="J20" s="39">
        <v>12</v>
      </c>
      <c r="K20" s="62">
        <f t="shared" si="1"/>
        <v>0</v>
      </c>
      <c r="L20" s="62">
        <f>IF(remboursement="mensuel",SUM('Remboursements périodiques'!L141:L152),IF(remboursement="trimestriel",SUM('Remboursements périodiques'!L53:L56),IF(remboursement="semestriel",SUM('Remboursements périodiques'!L31:L32),IF(remboursement="annuel",'Remboursements périodiques'!L20,0))))</f>
        <v>0</v>
      </c>
      <c r="M20" s="62">
        <f>IF(remboursement="mensuel",SUM('Remboursements périodiques'!M141:M152),IF(remboursement="trimestriel",SUM('Remboursements périodiques'!M53:M56),IF(remboursement="semestriel",SUM('Remboursements périodiques'!M31:M32),IF(remboursement="annuel",'Remboursements périodiques'!M20,0))))</f>
        <v>0</v>
      </c>
      <c r="N20" s="62">
        <f t="shared" si="4"/>
        <v>0</v>
      </c>
      <c r="O20" s="6">
        <f>IF(remboursement="mensuel",SUM('Remboursements périodiques'!O141:O152),IF(remboursement="trimestriel",SUM('Remboursements périodiques'!O53:O56),IF(remboursement="semestriel",SUM('Remboursements périodiques'!O31:O32),IF(remboursement="annuel",'Remboursements périodiques'!O20,0))))</f>
        <v>0</v>
      </c>
      <c r="P20" s="58">
        <f>IF(remboursement="mensuel",SUM('Remboursements périodiques'!P141:P152),IF(remboursement="trimestriel",SUM('Remboursements périodiques'!P53:P56),IF(remboursement="semestriel",SUM('Remboursements périodiques'!P31:P32),IF(remboursement="annuel",'Remboursements périodiques'!P20,0))))</f>
        <v>0</v>
      </c>
      <c r="R20" s="39">
        <v>12</v>
      </c>
      <c r="S20" s="62">
        <f t="shared" si="2"/>
        <v>0</v>
      </c>
      <c r="T20" s="62">
        <f>IF(remboursement="mensuel",SUM('Remboursements périodiques'!T141:T152),IF(remboursement="trimestriel",SUM('Remboursements périodiques'!T53:T56),IF(remboursement="semestriel",SUM('Remboursements périodiques'!T31:T32),IF(remboursement="annuel",'Remboursements périodiques'!T20,0))))</f>
        <v>0</v>
      </c>
      <c r="U20" s="62">
        <f>IF(remboursement="mensuel",SUM('Remboursements périodiques'!U141:U152),IF(remboursement="trimestriel",SUM('Remboursements périodiques'!U53:U56),IF(remboursement="semestriel",SUM('Remboursements périodiques'!U31:U32),IF(remboursement="annuel",'Remboursements périodiques'!U20,0))))</f>
        <v>0</v>
      </c>
      <c r="V20" s="62">
        <f t="shared" si="5"/>
        <v>0</v>
      </c>
      <c r="W20" s="6">
        <f>IF(remboursement="mensuel",SUM('Remboursements périodiques'!W141:W152),IF(remboursement="trimestriel",SUM('Remboursements périodiques'!W53:W56),IF(remboursement="semestriel",SUM('Remboursements périodiques'!W31:W32),IF(remboursement="annuel",'Remboursements périodiques'!W20,0))))</f>
        <v>0</v>
      </c>
      <c r="X20" s="58">
        <f>IF(remboursement="mensuel",SUM('Remboursements périodiques'!X141:X152),IF(remboursement="trimestriel",SUM('Remboursements périodiques'!X53:X56),IF(remboursement="semestriel",SUM('Remboursements périodiques'!X31:X32),IF(remboursement="annuel",'Remboursements périodiques'!X20,0))))</f>
        <v>0</v>
      </c>
    </row>
    <row r="21" spans="2:24" ht="20.100000000000001" customHeight="1" x14ac:dyDescent="0.25">
      <c r="B21" s="39">
        <v>13</v>
      </c>
      <c r="C21" s="62">
        <f t="shared" si="0"/>
        <v>0</v>
      </c>
      <c r="D21" s="62">
        <f>IF(remboursement="mensuel",SUM('Remboursements périodiques'!D153:D164),IF(remboursement="trimestriel",SUM('Remboursements périodiques'!D57:D60),IF(remboursement="semestriel",SUM('Remboursements périodiques'!D33:D34),IF(remboursement="annuel",'Remboursements périodiques'!D21,0))))</f>
        <v>0</v>
      </c>
      <c r="E21" s="62">
        <f>IF(remboursement="mensuel",SUM('Remboursements périodiques'!E153:E164),IF(remboursement="trimestriel",SUM('Remboursements périodiques'!E57:E60),IF(remboursement="semestriel",SUM('Remboursements périodiques'!E33:E34),IF(remboursement="annuel",'Remboursements périodiques'!E21,0))))</f>
        <v>0</v>
      </c>
      <c r="F21" s="62">
        <f t="shared" si="3"/>
        <v>0</v>
      </c>
      <c r="G21" s="6">
        <f>IF(remboursement="mensuel",SUM('Remboursements périodiques'!G153:G164),IF(remboursement="trimestriel",SUM('Remboursements périodiques'!G57:G60),IF(remboursement="semestriel",SUM('Remboursements périodiques'!G33:G34),IF(remboursement="annuel",'Remboursements périodiques'!G21,0))))</f>
        <v>0</v>
      </c>
      <c r="H21" s="58">
        <f>IF(remboursement="mensuel",SUM('Remboursements périodiques'!H153:H164),IF(remboursement="trimestriel",SUM('Remboursements périodiques'!H57:H60),IF(remboursement="semestriel",SUM('Remboursements périodiques'!H33:H34),IF(remboursement="annuel",'Remboursements périodiques'!H21,0))))</f>
        <v>0</v>
      </c>
      <c r="J21" s="39">
        <v>13</v>
      </c>
      <c r="K21" s="62">
        <f t="shared" si="1"/>
        <v>0</v>
      </c>
      <c r="L21" s="62">
        <f>IF(remboursement="mensuel",SUM('Remboursements périodiques'!L153:L164),IF(remboursement="trimestriel",SUM('Remboursements périodiques'!L57:L60),IF(remboursement="semestriel",SUM('Remboursements périodiques'!L33:L34),IF(remboursement="annuel",'Remboursements périodiques'!L21,0))))</f>
        <v>0</v>
      </c>
      <c r="M21" s="62">
        <f>IF(remboursement="mensuel",SUM('Remboursements périodiques'!M153:M164),IF(remboursement="trimestriel",SUM('Remboursements périodiques'!M57:M60),IF(remboursement="semestriel",SUM('Remboursements périodiques'!M33:M34),IF(remboursement="annuel",'Remboursements périodiques'!M21,0))))</f>
        <v>0</v>
      </c>
      <c r="N21" s="62">
        <f t="shared" si="4"/>
        <v>0</v>
      </c>
      <c r="O21" s="6">
        <f>IF(remboursement="mensuel",SUM('Remboursements périodiques'!O153:O164),IF(remboursement="trimestriel",SUM('Remboursements périodiques'!O57:O60),IF(remboursement="semestriel",SUM('Remboursements périodiques'!O33:O34),IF(remboursement="annuel",'Remboursements périodiques'!O21,0))))</f>
        <v>0</v>
      </c>
      <c r="P21" s="58">
        <f>IF(remboursement="mensuel",SUM('Remboursements périodiques'!P153:P164),IF(remboursement="trimestriel",SUM('Remboursements périodiques'!P57:P60),IF(remboursement="semestriel",SUM('Remboursements périodiques'!P33:P34),IF(remboursement="annuel",'Remboursements périodiques'!P21,0))))</f>
        <v>0</v>
      </c>
      <c r="R21" s="39">
        <v>13</v>
      </c>
      <c r="S21" s="62">
        <f t="shared" si="2"/>
        <v>0</v>
      </c>
      <c r="T21" s="62">
        <f>IF(remboursement="mensuel",SUM('Remboursements périodiques'!T153:T164),IF(remboursement="trimestriel",SUM('Remboursements périodiques'!T57:T60),IF(remboursement="semestriel",SUM('Remboursements périodiques'!T33:T34),IF(remboursement="annuel",'Remboursements périodiques'!T21,0))))</f>
        <v>0</v>
      </c>
      <c r="U21" s="62">
        <f>IF(remboursement="mensuel",SUM('Remboursements périodiques'!U153:U164),IF(remboursement="trimestriel",SUM('Remboursements périodiques'!U57:U60),IF(remboursement="semestriel",SUM('Remboursements périodiques'!U33:U34),IF(remboursement="annuel",'Remboursements périodiques'!U21,0))))</f>
        <v>0</v>
      </c>
      <c r="V21" s="62">
        <f t="shared" si="5"/>
        <v>0</v>
      </c>
      <c r="W21" s="6">
        <f>IF(remboursement="mensuel",SUM('Remboursements périodiques'!W153:W164),IF(remboursement="trimestriel",SUM('Remboursements périodiques'!W57:W60),IF(remboursement="semestriel",SUM('Remboursements périodiques'!W33:W34),IF(remboursement="annuel",'Remboursements périodiques'!W21,0))))</f>
        <v>0</v>
      </c>
      <c r="X21" s="58">
        <f>IF(remboursement="mensuel",SUM('Remboursements périodiques'!X153:X164),IF(remboursement="trimestriel",SUM('Remboursements périodiques'!X57:X60),IF(remboursement="semestriel",SUM('Remboursements périodiques'!X33:X34),IF(remboursement="annuel",'Remboursements périodiques'!X21,0))))</f>
        <v>0</v>
      </c>
    </row>
    <row r="22" spans="2:24" ht="20.100000000000001" customHeight="1" x14ac:dyDescent="0.25">
      <c r="B22" s="39">
        <v>14</v>
      </c>
      <c r="C22" s="62">
        <f t="shared" si="0"/>
        <v>0</v>
      </c>
      <c r="D22" s="62">
        <f>IF(remboursement="mensuel",SUM('Remboursements périodiques'!D165:D176),IF(remboursement="trimestriel",SUM('Remboursements périodiques'!D61:D64),IF(remboursement="semestriel",SUM('Remboursements périodiques'!D35:D36),IF(remboursement="annuel",'Remboursements périodiques'!D22,0))))</f>
        <v>0</v>
      </c>
      <c r="E22" s="62">
        <f>IF(remboursement="mensuel",SUM('Remboursements périodiques'!E165:E176),IF(remboursement="trimestriel",SUM('Remboursements périodiques'!E61:E64),IF(remboursement="semestriel",SUM('Remboursements périodiques'!E35:E36),IF(remboursement="annuel",'Remboursements périodiques'!E22,0))))</f>
        <v>0</v>
      </c>
      <c r="F22" s="62">
        <f t="shared" si="3"/>
        <v>0</v>
      </c>
      <c r="G22" s="6">
        <f>IF(remboursement="mensuel",SUM('Remboursements périodiques'!G165:G176),IF(remboursement="trimestriel",SUM('Remboursements périodiques'!G61:G64),IF(remboursement="semestriel",SUM('Remboursements périodiques'!G35:G36),IF(remboursement="annuel",'Remboursements périodiques'!G22,0))))</f>
        <v>0</v>
      </c>
      <c r="H22" s="58">
        <f>IF(remboursement="mensuel",SUM('Remboursements périodiques'!H165:H176),IF(remboursement="trimestriel",SUM('Remboursements périodiques'!H61:H64),IF(remboursement="semestriel",SUM('Remboursements périodiques'!H35:H36),IF(remboursement="annuel",'Remboursements périodiques'!H22,0))))</f>
        <v>0</v>
      </c>
      <c r="J22" s="39">
        <v>14</v>
      </c>
      <c r="K22" s="62">
        <f t="shared" si="1"/>
        <v>0</v>
      </c>
      <c r="L22" s="62">
        <f>IF(remboursement="mensuel",SUM('Remboursements périodiques'!L165:L176),IF(remboursement="trimestriel",SUM('Remboursements périodiques'!L61:L64),IF(remboursement="semestriel",SUM('Remboursements périodiques'!L35:L36),IF(remboursement="annuel",'Remboursements périodiques'!L22,0))))</f>
        <v>0</v>
      </c>
      <c r="M22" s="62">
        <f>IF(remboursement="mensuel",SUM('Remboursements périodiques'!M165:M176),IF(remboursement="trimestriel",SUM('Remboursements périodiques'!M61:M64),IF(remboursement="semestriel",SUM('Remboursements périodiques'!M35:M36),IF(remboursement="annuel",'Remboursements périodiques'!M22,0))))</f>
        <v>0</v>
      </c>
      <c r="N22" s="62">
        <f t="shared" si="4"/>
        <v>0</v>
      </c>
      <c r="O22" s="6">
        <f>IF(remboursement="mensuel",SUM('Remboursements périodiques'!O165:O176),IF(remboursement="trimestriel",SUM('Remboursements périodiques'!O61:O64),IF(remboursement="semestriel",SUM('Remboursements périodiques'!O35:O36),IF(remboursement="annuel",'Remboursements périodiques'!O22,0))))</f>
        <v>0</v>
      </c>
      <c r="P22" s="58">
        <f>IF(remboursement="mensuel",SUM('Remboursements périodiques'!P165:P176),IF(remboursement="trimestriel",SUM('Remboursements périodiques'!P61:P64),IF(remboursement="semestriel",SUM('Remboursements périodiques'!P35:P36),IF(remboursement="annuel",'Remboursements périodiques'!P22,0))))</f>
        <v>0</v>
      </c>
      <c r="R22" s="39">
        <v>14</v>
      </c>
      <c r="S22" s="62">
        <f t="shared" si="2"/>
        <v>0</v>
      </c>
      <c r="T22" s="62">
        <f>IF(remboursement="mensuel",SUM('Remboursements périodiques'!T165:T176),IF(remboursement="trimestriel",SUM('Remboursements périodiques'!T61:T64),IF(remboursement="semestriel",SUM('Remboursements périodiques'!T35:T36),IF(remboursement="annuel",'Remboursements périodiques'!T22,0))))</f>
        <v>0</v>
      </c>
      <c r="U22" s="62">
        <f>IF(remboursement="mensuel",SUM('Remboursements périodiques'!U165:U176),IF(remboursement="trimestriel",SUM('Remboursements périodiques'!U61:U64),IF(remboursement="semestriel",SUM('Remboursements périodiques'!U35:U36),IF(remboursement="annuel",'Remboursements périodiques'!U22,0))))</f>
        <v>0</v>
      </c>
      <c r="V22" s="62">
        <f t="shared" si="5"/>
        <v>0</v>
      </c>
      <c r="W22" s="6">
        <f>IF(remboursement="mensuel",SUM('Remboursements périodiques'!W165:W176),IF(remboursement="trimestriel",SUM('Remboursements périodiques'!W61:W64),IF(remboursement="semestriel",SUM('Remboursements périodiques'!W35:W36),IF(remboursement="annuel",'Remboursements périodiques'!W22,0))))</f>
        <v>0</v>
      </c>
      <c r="X22" s="58">
        <f>IF(remboursement="mensuel",SUM('Remboursements périodiques'!X165:X176),IF(remboursement="trimestriel",SUM('Remboursements périodiques'!X61:X64),IF(remboursement="semestriel",SUM('Remboursements périodiques'!X35:X36),IF(remboursement="annuel",'Remboursements périodiques'!X22,0))))</f>
        <v>0</v>
      </c>
    </row>
    <row r="23" spans="2:24" ht="20.100000000000001" customHeight="1" x14ac:dyDescent="0.25">
      <c r="B23" s="39">
        <v>15</v>
      </c>
      <c r="C23" s="63">
        <f t="shared" si="0"/>
        <v>0</v>
      </c>
      <c r="D23" s="63">
        <f>IF(remboursement="mensuel",SUM('Remboursements périodiques'!D177:D188),IF(remboursement="trimestriel",SUM('Remboursements périodiques'!D65:D68),IF(remboursement="semestriel",SUM('Remboursements périodiques'!D37:D38),IF(remboursement="annuel",'Remboursements périodiques'!D23,0))))</f>
        <v>0</v>
      </c>
      <c r="E23" s="63">
        <f>IF(remboursement="mensuel",SUM('Remboursements périodiques'!E177:E188),IF(remboursement="trimestriel",SUM('Remboursements périodiques'!E65:E68),IF(remboursement="semestriel",SUM('Remboursements périodiques'!E37:E38),IF(remboursement="annuel",'Remboursements périodiques'!E23,0))))</f>
        <v>0</v>
      </c>
      <c r="F23" s="63">
        <f t="shared" si="3"/>
        <v>0</v>
      </c>
      <c r="G23" s="9">
        <f>IF(remboursement="mensuel",SUM('Remboursements périodiques'!G177:G188),IF(remboursement="trimestriel",SUM('Remboursements périodiques'!G65:G68),IF(remboursement="semestriel",SUM('Remboursements périodiques'!G37:G38),IF(remboursement="annuel",'Remboursements périodiques'!G23,0))))</f>
        <v>0</v>
      </c>
      <c r="H23" s="59">
        <f>IF(remboursement="mensuel",SUM('Remboursements périodiques'!H177:H188),IF(remboursement="trimestriel",SUM('Remboursements périodiques'!H65:H68),IF(remboursement="semestriel",SUM('Remboursements périodiques'!H37:H38),IF(remboursement="annuel",'Remboursements périodiques'!H23,0))))</f>
        <v>0</v>
      </c>
      <c r="J23" s="39">
        <v>15</v>
      </c>
      <c r="K23" s="63">
        <f t="shared" si="1"/>
        <v>0</v>
      </c>
      <c r="L23" s="63">
        <f>IF(remboursement="mensuel",SUM('Remboursements périodiques'!L177:L188),IF(remboursement="trimestriel",SUM('Remboursements périodiques'!L65:L68),IF(remboursement="semestriel",SUM('Remboursements périodiques'!L37:L38),IF(remboursement="annuel",'Remboursements périodiques'!L23,0))))</f>
        <v>0</v>
      </c>
      <c r="M23" s="63">
        <f>IF(remboursement="mensuel",SUM('Remboursements périodiques'!M177:M188),IF(remboursement="trimestriel",SUM('Remboursements périodiques'!M65:M68),IF(remboursement="semestriel",SUM('Remboursements périodiques'!M37:M38),IF(remboursement="annuel",'Remboursements périodiques'!M23,0))))</f>
        <v>0</v>
      </c>
      <c r="N23" s="63">
        <f t="shared" si="4"/>
        <v>0</v>
      </c>
      <c r="O23" s="9">
        <f>IF(remboursement="mensuel",SUM('Remboursements périodiques'!O177:O188),IF(remboursement="trimestriel",SUM('Remboursements périodiques'!O65:O68),IF(remboursement="semestriel",SUM('Remboursements périodiques'!O37:O38),IF(remboursement="annuel",'Remboursements périodiques'!O23,0))))</f>
        <v>0</v>
      </c>
      <c r="P23" s="59">
        <f>IF(remboursement="mensuel",SUM('Remboursements périodiques'!P177:P188),IF(remboursement="trimestriel",SUM('Remboursements périodiques'!P65:P68),IF(remboursement="semestriel",SUM('Remboursements périodiques'!P37:P38),IF(remboursement="annuel",'Remboursements périodiques'!P23,0))))</f>
        <v>0</v>
      </c>
      <c r="R23" s="39">
        <v>15</v>
      </c>
      <c r="S23" s="63">
        <f t="shared" si="2"/>
        <v>0</v>
      </c>
      <c r="T23" s="63">
        <f>IF(remboursement="mensuel",SUM('Remboursements périodiques'!T177:T188),IF(remboursement="trimestriel",SUM('Remboursements périodiques'!T65:T68),IF(remboursement="semestriel",SUM('Remboursements périodiques'!T37:T38),IF(remboursement="annuel",'Remboursements périodiques'!T23,0))))</f>
        <v>0</v>
      </c>
      <c r="U23" s="63">
        <f>IF(remboursement="mensuel",SUM('Remboursements périodiques'!U177:U188),IF(remboursement="trimestriel",SUM('Remboursements périodiques'!U65:U68),IF(remboursement="semestriel",SUM('Remboursements périodiques'!U37:U38),IF(remboursement="annuel",'Remboursements périodiques'!U23,0))))</f>
        <v>0</v>
      </c>
      <c r="V23" s="63">
        <f t="shared" si="5"/>
        <v>0</v>
      </c>
      <c r="W23" s="9">
        <f>IF(remboursement="mensuel",SUM('Remboursements périodiques'!W177:W188),IF(remboursement="trimestriel",SUM('Remboursements périodiques'!W65:W68),IF(remboursement="semestriel",SUM('Remboursements périodiques'!W37:W38),IF(remboursement="annuel",'Remboursements périodiques'!W23,0))))</f>
        <v>0</v>
      </c>
      <c r="X23" s="59">
        <f>IF(remboursement="mensuel",SUM('Remboursements périodiques'!X177:X188),IF(remboursement="trimestriel",SUM('Remboursements périodiques'!X65:X68),IF(remboursement="semestriel",SUM('Remboursements périodiques'!X37:X38),IF(remboursement="annuel",'Remboursements périodiques'!X23,0))))</f>
        <v>0</v>
      </c>
    </row>
    <row r="24" spans="2:24" ht="20.100000000000001" customHeight="1" x14ac:dyDescent="0.25">
      <c r="B24" s="39">
        <v>16</v>
      </c>
      <c r="C24" s="62">
        <f t="shared" si="0"/>
        <v>0</v>
      </c>
      <c r="D24" s="63">
        <f>IF(remboursement="mensuel",SUM('Remboursements périodiques'!D189:D200),IF(remboursement="trimestriel",SUM('Remboursements périodiques'!D69:D72),IF(remboursement="semestriel",SUM('Remboursements périodiques'!D39:D40),IF(remboursement="annuel",'Remboursements périodiques'!D24,0))))</f>
        <v>0</v>
      </c>
      <c r="E24" s="63">
        <f>IF(remboursement="mensuel",SUM('Remboursements périodiques'!E189:E200),IF(remboursement="trimestriel",SUM('Remboursements périodiques'!E69:E72),IF(remboursement="semestriel",SUM('Remboursements périodiques'!E39:E40),IF(remboursement="annuel",'Remboursements périodiques'!E24,0))))</f>
        <v>0</v>
      </c>
      <c r="F24" s="62">
        <f t="shared" si="3"/>
        <v>0</v>
      </c>
      <c r="G24" s="6">
        <f>IF(remboursement="mensuel",SUM('Remboursements périodiques'!G189:G200),IF(remboursement="trimestriel",SUM('Remboursements périodiques'!G69:G72),IF(remboursement="semestriel",SUM('Remboursements périodiques'!G39:G40),IF(remboursement="annuel",'Remboursements périodiques'!G24,0))))</f>
        <v>0</v>
      </c>
      <c r="H24" s="58">
        <f>IF(remboursement="mensuel",SUM('Remboursements périodiques'!H189:H200),IF(remboursement="trimestriel",SUM('Remboursements périodiques'!H69:H72),IF(remboursement="semestriel",SUM('Remboursements périodiques'!H39:H40),IF(remboursement="annuel",'Remboursements périodiques'!H24,0))))</f>
        <v>0</v>
      </c>
      <c r="J24" s="39">
        <v>16</v>
      </c>
      <c r="K24" s="62">
        <f t="shared" si="1"/>
        <v>0</v>
      </c>
      <c r="L24" s="63">
        <f>IF(remboursement="mensuel",SUM('Remboursements périodiques'!L189:L200),IF(remboursement="trimestriel",SUM('Remboursements périodiques'!L69:L72),IF(remboursement="semestriel",SUM('Remboursements périodiques'!L39:L40),IF(remboursement="annuel",'Remboursements périodiques'!L24,0))))</f>
        <v>0</v>
      </c>
      <c r="M24" s="63">
        <f>IF(remboursement="mensuel",SUM('Remboursements périodiques'!M189:M200),IF(remboursement="trimestriel",SUM('Remboursements périodiques'!M69:M72),IF(remboursement="semestriel",SUM('Remboursements périodiques'!M39:M40),IF(remboursement="annuel",'Remboursements périodiques'!M24,0))))</f>
        <v>0</v>
      </c>
      <c r="N24" s="62">
        <f t="shared" si="4"/>
        <v>0</v>
      </c>
      <c r="O24" s="6">
        <f>IF(remboursement="mensuel",SUM('Remboursements périodiques'!O189:O200),IF(remboursement="trimestriel",SUM('Remboursements périodiques'!O69:O72),IF(remboursement="semestriel",SUM('Remboursements périodiques'!O39:O40),IF(remboursement="annuel",'Remboursements périodiques'!O24,0))))</f>
        <v>0</v>
      </c>
      <c r="P24" s="58">
        <f>IF(remboursement="mensuel",SUM('Remboursements périodiques'!P189:P200),IF(remboursement="trimestriel",SUM('Remboursements périodiques'!P69:P72),IF(remboursement="semestriel",SUM('Remboursements périodiques'!P39:P40),IF(remboursement="annuel",'Remboursements périodiques'!P24,0))))</f>
        <v>0</v>
      </c>
      <c r="R24" s="39">
        <v>16</v>
      </c>
      <c r="S24" s="62">
        <f t="shared" si="2"/>
        <v>0</v>
      </c>
      <c r="T24" s="63">
        <f>IF(remboursement="mensuel",SUM('Remboursements périodiques'!T189:T200),IF(remboursement="trimestriel",SUM('Remboursements périodiques'!T69:T72),IF(remboursement="semestriel",SUM('Remboursements périodiques'!T39:T40),IF(remboursement="annuel",'Remboursements périodiques'!T24,0))))</f>
        <v>0</v>
      </c>
      <c r="U24" s="63">
        <f>IF(remboursement="mensuel",SUM('Remboursements périodiques'!U189:U200),IF(remboursement="trimestriel",SUM('Remboursements périodiques'!U69:U72),IF(remboursement="semestriel",SUM('Remboursements périodiques'!U39:U40),IF(remboursement="annuel",'Remboursements périodiques'!U24,0))))</f>
        <v>0</v>
      </c>
      <c r="V24" s="62">
        <f t="shared" si="5"/>
        <v>0</v>
      </c>
      <c r="W24" s="6">
        <f>IF(remboursement="mensuel",SUM('Remboursements périodiques'!W189:W200),IF(remboursement="trimestriel",SUM('Remboursements périodiques'!W69:W72),IF(remboursement="semestriel",SUM('Remboursements périodiques'!W39:W40),IF(remboursement="annuel",'Remboursements périodiques'!W24,0))))</f>
        <v>0</v>
      </c>
      <c r="X24" s="58">
        <f>IF(remboursement="mensuel",SUM('Remboursements périodiques'!X189:X200),IF(remboursement="trimestriel",SUM('Remboursements périodiques'!X69:X72),IF(remboursement="semestriel",SUM('Remboursements périodiques'!X39:X40),IF(remboursement="annuel",'Remboursements périodiques'!X24,0))))</f>
        <v>0</v>
      </c>
    </row>
    <row r="25" spans="2:24" ht="20.100000000000001" customHeight="1" x14ac:dyDescent="0.25">
      <c r="B25" s="39">
        <v>17</v>
      </c>
      <c r="C25" s="62">
        <f t="shared" si="0"/>
        <v>0</v>
      </c>
      <c r="D25" s="63">
        <f>IF(remboursement="mensuel",SUM('Remboursements périodiques'!D201:D212),IF(remboursement="trimestriel",SUM('Remboursements périodiques'!D73:D76),IF(remboursement="semestriel",SUM('Remboursements périodiques'!D41:D42),IF(remboursement="annuel",'Remboursements périodiques'!D25,0))))</f>
        <v>0</v>
      </c>
      <c r="E25" s="63">
        <f>IF(remboursement="mensuel",SUM('Remboursements périodiques'!E201:E212),IF(remboursement="trimestriel",SUM('Remboursements périodiques'!E73:E76),IF(remboursement="semestriel",SUM('Remboursements périodiques'!E41:E42),IF(remboursement="annuel",'Remboursements périodiques'!E25,0))))</f>
        <v>0</v>
      </c>
      <c r="F25" s="62">
        <f t="shared" si="3"/>
        <v>0</v>
      </c>
      <c r="G25" s="6">
        <f>IF(remboursement="mensuel",SUM('Remboursements périodiques'!G201:G212),IF(remboursement="trimestriel",SUM('Remboursements périodiques'!G73:G76),IF(remboursement="semestriel",SUM('Remboursements périodiques'!G41:G42),IF(remboursement="annuel",'Remboursements périodiques'!G25,0))))</f>
        <v>0</v>
      </c>
      <c r="H25" s="58">
        <f>IF(remboursement="mensuel",SUM('Remboursements périodiques'!H201:H212),IF(remboursement="trimestriel",SUM('Remboursements périodiques'!H73:H76),IF(remboursement="semestriel",SUM('Remboursements périodiques'!H41:H42),IF(remboursement="annuel",'Remboursements périodiques'!H25,0))))</f>
        <v>0</v>
      </c>
      <c r="J25" s="39">
        <v>17</v>
      </c>
      <c r="K25" s="62">
        <f t="shared" si="1"/>
        <v>0</v>
      </c>
      <c r="L25" s="63">
        <f>IF(remboursement="mensuel",SUM('Remboursements périodiques'!L201:L212),IF(remboursement="trimestriel",SUM('Remboursements périodiques'!L73:L76),IF(remboursement="semestriel",SUM('Remboursements périodiques'!L41:L42),IF(remboursement="annuel",'Remboursements périodiques'!L25,0))))</f>
        <v>0</v>
      </c>
      <c r="M25" s="63">
        <f>IF(remboursement="mensuel",SUM('Remboursements périodiques'!M201:M212),IF(remboursement="trimestriel",SUM('Remboursements périodiques'!M73:M76),IF(remboursement="semestriel",SUM('Remboursements périodiques'!M41:M42),IF(remboursement="annuel",'Remboursements périodiques'!M25,0))))</f>
        <v>0</v>
      </c>
      <c r="N25" s="62">
        <f t="shared" si="4"/>
        <v>0</v>
      </c>
      <c r="O25" s="6">
        <f>IF(remboursement="mensuel",SUM('Remboursements périodiques'!O201:O212),IF(remboursement="trimestriel",SUM('Remboursements périodiques'!O73:O76),IF(remboursement="semestriel",SUM('Remboursements périodiques'!O41:O42),IF(remboursement="annuel",'Remboursements périodiques'!O25,0))))</f>
        <v>0</v>
      </c>
      <c r="P25" s="58">
        <f>IF(remboursement="mensuel",SUM('Remboursements périodiques'!P201:P212),IF(remboursement="trimestriel",SUM('Remboursements périodiques'!P73:P76),IF(remboursement="semestriel",SUM('Remboursements périodiques'!P41:P42),IF(remboursement="annuel",'Remboursements périodiques'!P25,0))))</f>
        <v>0</v>
      </c>
      <c r="R25" s="39">
        <v>17</v>
      </c>
      <c r="S25" s="62">
        <f t="shared" si="2"/>
        <v>0</v>
      </c>
      <c r="T25" s="63">
        <f>IF(remboursement="mensuel",SUM('Remboursements périodiques'!T201:T212),IF(remboursement="trimestriel",SUM('Remboursements périodiques'!T73:T76),IF(remboursement="semestriel",SUM('Remboursements périodiques'!T41:T42),IF(remboursement="annuel",'Remboursements périodiques'!T25,0))))</f>
        <v>0</v>
      </c>
      <c r="U25" s="63">
        <f>IF(remboursement="mensuel",SUM('Remboursements périodiques'!U201:U212),IF(remboursement="trimestriel",SUM('Remboursements périodiques'!U73:U76),IF(remboursement="semestriel",SUM('Remboursements périodiques'!U41:U42),IF(remboursement="annuel",'Remboursements périodiques'!U25,0))))</f>
        <v>0</v>
      </c>
      <c r="V25" s="62">
        <f t="shared" si="5"/>
        <v>0</v>
      </c>
      <c r="W25" s="6">
        <f>IF(remboursement="mensuel",SUM('Remboursements périodiques'!W201:W212),IF(remboursement="trimestriel",SUM('Remboursements périodiques'!W73:W76),IF(remboursement="semestriel",SUM('Remboursements périodiques'!W41:W42),IF(remboursement="annuel",'Remboursements périodiques'!W25,0))))</f>
        <v>0</v>
      </c>
      <c r="X25" s="58">
        <f>IF(remboursement="mensuel",SUM('Remboursements périodiques'!X201:X212),IF(remboursement="trimestriel",SUM('Remboursements périodiques'!X73:X76),IF(remboursement="semestriel",SUM('Remboursements périodiques'!X41:X42),IF(remboursement="annuel",'Remboursements périodiques'!X25,0))))</f>
        <v>0</v>
      </c>
    </row>
    <row r="26" spans="2:24" ht="20.100000000000001" customHeight="1" x14ac:dyDescent="0.25">
      <c r="B26" s="39">
        <v>18</v>
      </c>
      <c r="C26" s="62">
        <f t="shared" si="0"/>
        <v>0</v>
      </c>
      <c r="D26" s="63">
        <f>IF(remboursement="mensuel",SUM('Remboursements périodiques'!D213:D224),IF(remboursement="trimestriel",SUM('Remboursements périodiques'!D77:D80),IF(remboursement="semestriel",SUM('Remboursements périodiques'!D43:D44),IF(remboursement="annuel",'Remboursements périodiques'!D26,0))))</f>
        <v>0</v>
      </c>
      <c r="E26" s="62">
        <f>IF(remboursement="mensuel",SUM('Remboursements périodiques'!E213:E224),IF(remboursement="trimestriel",SUM('Remboursements périodiques'!E77:E80),IF(remboursement="semestriel",SUM('Remboursements périodiques'!E43:E44),IF(remboursement="annuel",'Remboursements périodiques'!E26,0))))</f>
        <v>0</v>
      </c>
      <c r="F26" s="62">
        <f t="shared" si="3"/>
        <v>0</v>
      </c>
      <c r="G26" s="6">
        <f>IF(remboursement="mensuel",SUM('Remboursements périodiques'!G213:G224),IF(remboursement="trimestriel",SUM('Remboursements périodiques'!G77:G80),IF(remboursement="semestriel",SUM('Remboursements périodiques'!G43:G44),IF(remboursement="annuel",'Remboursements périodiques'!G26,0))))</f>
        <v>0</v>
      </c>
      <c r="H26" s="58">
        <f>IF(remboursement="mensuel",SUM('Remboursements périodiques'!H213:H224),IF(remboursement="trimestriel",SUM('Remboursements périodiques'!H77:H80),IF(remboursement="semestriel",SUM('Remboursements périodiques'!H43:H44),IF(remboursement="annuel",'Remboursements périodiques'!H26,0))))</f>
        <v>0</v>
      </c>
      <c r="J26" s="39">
        <v>18</v>
      </c>
      <c r="K26" s="62">
        <f t="shared" si="1"/>
        <v>0</v>
      </c>
      <c r="L26" s="63">
        <f>IF(remboursement="mensuel",SUM('Remboursements périodiques'!L213:L224),IF(remboursement="trimestriel",SUM('Remboursements périodiques'!L77:L80),IF(remboursement="semestriel",SUM('Remboursements périodiques'!L43:L44),IF(remboursement="annuel",'Remboursements périodiques'!L26,0))))</f>
        <v>0</v>
      </c>
      <c r="M26" s="62">
        <f>IF(remboursement="mensuel",SUM('Remboursements périodiques'!M213:M224),IF(remboursement="trimestriel",SUM('Remboursements périodiques'!M77:M80),IF(remboursement="semestriel",SUM('Remboursements périodiques'!M43:M44),IF(remboursement="annuel",'Remboursements périodiques'!M26,0))))</f>
        <v>0</v>
      </c>
      <c r="N26" s="62">
        <f t="shared" si="4"/>
        <v>0</v>
      </c>
      <c r="O26" s="6">
        <f>IF(remboursement="mensuel",SUM('Remboursements périodiques'!O213:O224),IF(remboursement="trimestriel",SUM('Remboursements périodiques'!O77:O80),IF(remboursement="semestriel",SUM('Remboursements périodiques'!O43:O44),IF(remboursement="annuel",'Remboursements périodiques'!O26,0))))</f>
        <v>0</v>
      </c>
      <c r="P26" s="58">
        <f>IF(remboursement="mensuel",SUM('Remboursements périodiques'!P213:P224),IF(remboursement="trimestriel",SUM('Remboursements périodiques'!P77:P80),IF(remboursement="semestriel",SUM('Remboursements périodiques'!P43:P44),IF(remboursement="annuel",'Remboursements périodiques'!P26,0))))</f>
        <v>0</v>
      </c>
      <c r="R26" s="39">
        <v>18</v>
      </c>
      <c r="S26" s="62">
        <f t="shared" si="2"/>
        <v>0</v>
      </c>
      <c r="T26" s="63">
        <f>IF(remboursement="mensuel",SUM('Remboursements périodiques'!T213:T224),IF(remboursement="trimestriel",SUM('Remboursements périodiques'!T77:T80),IF(remboursement="semestriel",SUM('Remboursements périodiques'!T43:T44),IF(remboursement="annuel",'Remboursements périodiques'!T26,0))))</f>
        <v>0</v>
      </c>
      <c r="U26" s="62">
        <f>IF(remboursement="mensuel",SUM('Remboursements périodiques'!U213:U224),IF(remboursement="trimestriel",SUM('Remboursements périodiques'!U77:U80),IF(remboursement="semestriel",SUM('Remboursements périodiques'!U43:U44),IF(remboursement="annuel",'Remboursements périodiques'!U26,0))))</f>
        <v>0</v>
      </c>
      <c r="V26" s="62">
        <f t="shared" si="5"/>
        <v>0</v>
      </c>
      <c r="W26" s="6">
        <f>IF(remboursement="mensuel",SUM('Remboursements périodiques'!W213:W224),IF(remboursement="trimestriel",SUM('Remboursements périodiques'!W77:W80),IF(remboursement="semestriel",SUM('Remboursements périodiques'!W43:W44),IF(remboursement="annuel",'Remboursements périodiques'!W26,0))))</f>
        <v>0</v>
      </c>
      <c r="X26" s="58">
        <f>IF(remboursement="mensuel",SUM('Remboursements périodiques'!X213:X224),IF(remboursement="trimestriel",SUM('Remboursements périodiques'!X77:X80),IF(remboursement="semestriel",SUM('Remboursements périodiques'!X43:X44),IF(remboursement="annuel",'Remboursements périodiques'!X26,0))))</f>
        <v>0</v>
      </c>
    </row>
    <row r="27" spans="2:24" ht="20.100000000000001" customHeight="1" x14ac:dyDescent="0.25">
      <c r="B27" s="39">
        <v>19</v>
      </c>
      <c r="C27" s="62">
        <f t="shared" si="0"/>
        <v>0</v>
      </c>
      <c r="D27" s="62">
        <f>IF(remboursement="mensuel",SUM('Remboursements périodiques'!D225:D236),IF(remboursement="trimestriel",SUM('Remboursements périodiques'!D81:D84),IF(remboursement="semestriel",SUM('Remboursements périodiques'!D45:D46),IF(remboursement="annuel",'Remboursements périodiques'!D27,0))))</f>
        <v>0</v>
      </c>
      <c r="E27" s="62">
        <f>IF(remboursement="mensuel",SUM('Remboursements périodiques'!E225:E236),IF(remboursement="trimestriel",SUM('Remboursements périodiques'!E81:E84),IF(remboursement="semestriel",SUM('Remboursements périodiques'!E45:E46),IF(remboursement="annuel",'Remboursements périodiques'!E27,0))))</f>
        <v>0</v>
      </c>
      <c r="F27" s="62">
        <f t="shared" si="3"/>
        <v>0</v>
      </c>
      <c r="G27" s="6">
        <f>IF(remboursement="mensuel",SUM('Remboursements périodiques'!G225:G236),IF(remboursement="trimestriel",SUM('Remboursements périodiques'!G81:G84),IF(remboursement="semestriel",SUM('Remboursements périodiques'!G45:G46),IF(remboursement="annuel",'Remboursements périodiques'!G27,0))))</f>
        <v>0</v>
      </c>
      <c r="H27" s="58">
        <f>IF(remboursement="mensuel",SUM('Remboursements périodiques'!H225:H236),IF(remboursement="trimestriel",SUM('Remboursements périodiques'!H81:H84),IF(remboursement="semestriel",SUM('Remboursements périodiques'!H45:H46),IF(remboursement="annuel",'Remboursements périodiques'!H27,0))))</f>
        <v>0</v>
      </c>
      <c r="J27" s="39">
        <v>19</v>
      </c>
      <c r="K27" s="62">
        <f t="shared" si="1"/>
        <v>0</v>
      </c>
      <c r="L27" s="62">
        <f>IF(remboursement="mensuel",SUM('Remboursements périodiques'!L225:L236),IF(remboursement="trimestriel",SUM('Remboursements périodiques'!L81:L84),IF(remboursement="semestriel",SUM('Remboursements périodiques'!L45:L46),IF(remboursement="annuel",'Remboursements périodiques'!L27,0))))</f>
        <v>0</v>
      </c>
      <c r="M27" s="62">
        <f>IF(remboursement="mensuel",SUM('Remboursements périodiques'!M225:M236),IF(remboursement="trimestriel",SUM('Remboursements périodiques'!M81:M84),IF(remboursement="semestriel",SUM('Remboursements périodiques'!M45:M46),IF(remboursement="annuel",'Remboursements périodiques'!M27,0))))</f>
        <v>0</v>
      </c>
      <c r="N27" s="62">
        <f t="shared" si="4"/>
        <v>0</v>
      </c>
      <c r="O27" s="6">
        <f>IF(remboursement="mensuel",SUM('Remboursements périodiques'!O225:O236),IF(remboursement="trimestriel",SUM('Remboursements périodiques'!O81:O84),IF(remboursement="semestriel",SUM('Remboursements périodiques'!O45:O46),IF(remboursement="annuel",'Remboursements périodiques'!O27,0))))</f>
        <v>0</v>
      </c>
      <c r="P27" s="58">
        <f>IF(remboursement="mensuel",SUM('Remboursements périodiques'!P225:P236),IF(remboursement="trimestriel",SUM('Remboursements périodiques'!P81:P84),IF(remboursement="semestriel",SUM('Remboursements périodiques'!P45:P46),IF(remboursement="annuel",'Remboursements périodiques'!P27,0))))</f>
        <v>0</v>
      </c>
      <c r="R27" s="39">
        <v>19</v>
      </c>
      <c r="S27" s="62">
        <f t="shared" si="2"/>
        <v>0</v>
      </c>
      <c r="T27" s="62">
        <f>IF(remboursement="mensuel",SUM('Remboursements périodiques'!T225:T236),IF(remboursement="trimestriel",SUM('Remboursements périodiques'!T81:T84),IF(remboursement="semestriel",SUM('Remboursements périodiques'!T45:T46),IF(remboursement="annuel",'Remboursements périodiques'!T27,0))))</f>
        <v>0</v>
      </c>
      <c r="U27" s="62">
        <f>IF(remboursement="mensuel",SUM('Remboursements périodiques'!U225:U236),IF(remboursement="trimestriel",SUM('Remboursements périodiques'!U81:U84),IF(remboursement="semestriel",SUM('Remboursements périodiques'!U45:U46),IF(remboursement="annuel",'Remboursements périodiques'!U27,0))))</f>
        <v>0</v>
      </c>
      <c r="V27" s="62">
        <f t="shared" si="5"/>
        <v>0</v>
      </c>
      <c r="W27" s="6">
        <f>IF(remboursement="mensuel",SUM('Remboursements périodiques'!W225:W236),IF(remboursement="trimestriel",SUM('Remboursements périodiques'!W81:W84),IF(remboursement="semestriel",SUM('Remboursements périodiques'!W45:W46),IF(remboursement="annuel",'Remboursements périodiques'!W27,0))))</f>
        <v>0</v>
      </c>
      <c r="X27" s="58">
        <f>IF(remboursement="mensuel",SUM('Remboursements périodiques'!X225:X236),IF(remboursement="trimestriel",SUM('Remboursements périodiques'!X81:X84),IF(remboursement="semestriel",SUM('Remboursements périodiques'!X45:X46),IF(remboursement="annuel",'Remboursements périodiques'!X27,0))))</f>
        <v>0</v>
      </c>
    </row>
    <row r="28" spans="2:24" ht="20.100000000000001" customHeight="1" x14ac:dyDescent="0.25">
      <c r="B28" s="39">
        <v>20</v>
      </c>
      <c r="C28" s="63">
        <f t="shared" si="0"/>
        <v>0</v>
      </c>
      <c r="D28" s="63">
        <f>IF(remboursement="mensuel",SUM('Remboursements périodiques'!D237:D248),IF(remboursement="trimestriel",SUM('Remboursements périodiques'!D85:D88),IF(remboursement="semestriel",SUM('Remboursements périodiques'!D47:D48),IF(remboursement="annuel",'Remboursements périodiques'!D28,0))))</f>
        <v>0</v>
      </c>
      <c r="E28" s="63">
        <f>IF(remboursement="mensuel",SUM('Remboursements périodiques'!E237:E248),IF(remboursement="trimestriel",SUM('Remboursements périodiques'!E85:E88),IF(remboursement="semestriel",SUM('Remboursements périodiques'!E47:E48),IF(remboursement="annuel",'Remboursements périodiques'!E28,0))))</f>
        <v>0</v>
      </c>
      <c r="F28" s="63">
        <f t="shared" si="3"/>
        <v>0</v>
      </c>
      <c r="G28" s="9">
        <f>IF(remboursement="mensuel",SUM('Remboursements périodiques'!G237:G248),IF(remboursement="trimestriel",SUM('Remboursements périodiques'!G85:G88),IF(remboursement="semestriel",SUM('Remboursements périodiques'!G47:G48),IF(remboursement="annuel",'Remboursements périodiques'!G28,0))))</f>
        <v>0</v>
      </c>
      <c r="H28" s="59">
        <f>IF(remboursement="mensuel",SUM('Remboursements périodiques'!H237:H248),IF(remboursement="trimestriel",SUM('Remboursements périodiques'!H85:H88),IF(remboursement="semestriel",SUM('Remboursements périodiques'!H47:H48),IF(remboursement="annuel",'Remboursements périodiques'!H28,0))))</f>
        <v>0</v>
      </c>
      <c r="J28" s="39">
        <v>20</v>
      </c>
      <c r="K28" s="63">
        <f t="shared" si="1"/>
        <v>0</v>
      </c>
      <c r="L28" s="63">
        <f>IF(remboursement="mensuel",SUM('Remboursements périodiques'!L237:L248),IF(remboursement="trimestriel",SUM('Remboursements périodiques'!L85:L88),IF(remboursement="semestriel",SUM('Remboursements périodiques'!L47:L48),IF(remboursement="annuel",'Remboursements périodiques'!L28,0))))</f>
        <v>0</v>
      </c>
      <c r="M28" s="63">
        <f>IF(remboursement="mensuel",SUM('Remboursements périodiques'!M237:M248),IF(remboursement="trimestriel",SUM('Remboursements périodiques'!M85:M88),IF(remboursement="semestriel",SUM('Remboursements périodiques'!M47:M48),IF(remboursement="annuel",'Remboursements périodiques'!M28,0))))</f>
        <v>0</v>
      </c>
      <c r="N28" s="63">
        <f t="shared" si="4"/>
        <v>0</v>
      </c>
      <c r="O28" s="9">
        <f>IF(remboursement="mensuel",SUM('Remboursements périodiques'!O237:O248),IF(remboursement="trimestriel",SUM('Remboursements périodiques'!O85:O88),IF(remboursement="semestriel",SUM('Remboursements périodiques'!O47:O48),IF(remboursement="annuel",'Remboursements périodiques'!O28,0))))</f>
        <v>0</v>
      </c>
      <c r="P28" s="59">
        <f>IF(remboursement="mensuel",SUM('Remboursements périodiques'!P237:P248),IF(remboursement="trimestriel",SUM('Remboursements périodiques'!P85:P88),IF(remboursement="semestriel",SUM('Remboursements périodiques'!P47:P48),IF(remboursement="annuel",'Remboursements périodiques'!P28,0))))</f>
        <v>0</v>
      </c>
      <c r="R28" s="39">
        <v>20</v>
      </c>
      <c r="S28" s="63">
        <f t="shared" si="2"/>
        <v>0</v>
      </c>
      <c r="T28" s="63">
        <f>IF(remboursement="mensuel",SUM('Remboursements périodiques'!T237:T248),IF(remboursement="trimestriel",SUM('Remboursements périodiques'!T85:T88),IF(remboursement="semestriel",SUM('Remboursements périodiques'!T47:T48),IF(remboursement="annuel",'Remboursements périodiques'!T28,0))))</f>
        <v>0</v>
      </c>
      <c r="U28" s="63">
        <f>IF(remboursement="mensuel",SUM('Remboursements périodiques'!U237:U248),IF(remboursement="trimestriel",SUM('Remboursements périodiques'!U85:U88),IF(remboursement="semestriel",SUM('Remboursements périodiques'!U47:U48),IF(remboursement="annuel",'Remboursements périodiques'!U28,0))))</f>
        <v>0</v>
      </c>
      <c r="V28" s="63">
        <f t="shared" si="5"/>
        <v>0</v>
      </c>
      <c r="W28" s="9">
        <f>IF(remboursement="mensuel",SUM('Remboursements périodiques'!W237:W248),IF(remboursement="trimestriel",SUM('Remboursements périodiques'!W85:W88),IF(remboursement="semestriel",SUM('Remboursements périodiques'!W47:W48),IF(remboursement="annuel",'Remboursements périodiques'!W28,0))))</f>
        <v>0</v>
      </c>
      <c r="X28" s="59">
        <f>IF(remboursement="mensuel",SUM('Remboursements périodiques'!X237:X248),IF(remboursement="trimestriel",SUM('Remboursements périodiques'!X85:X88),IF(remboursement="semestriel",SUM('Remboursements périodiques'!X47:X48),IF(remboursement="annuel",'Remboursements périodiques'!X28,0))))</f>
        <v>0</v>
      </c>
    </row>
    <row r="29" spans="2:24" ht="21.9" customHeight="1" x14ac:dyDescent="0.25">
      <c r="B29" s="60" t="s">
        <v>4</v>
      </c>
      <c r="C29" s="64">
        <f>SUM(C9:C28)</f>
        <v>0</v>
      </c>
      <c r="D29" s="64">
        <f>SUM(D9:D28)</f>
        <v>0</v>
      </c>
      <c r="E29" s="64">
        <f>SUM(E9:E28)</f>
        <v>0</v>
      </c>
      <c r="F29" s="65"/>
      <c r="G29" s="66">
        <f>SUM(G9:G28)</f>
        <v>0</v>
      </c>
      <c r="H29" s="67">
        <f>SUM(H9:H28)</f>
        <v>0</v>
      </c>
      <c r="J29" s="60" t="s">
        <v>4</v>
      </c>
      <c r="K29" s="64">
        <f>SUM(K9:K28)</f>
        <v>0</v>
      </c>
      <c r="L29" s="64">
        <f>SUM(L9:L28)</f>
        <v>0</v>
      </c>
      <c r="M29" s="64">
        <f>SUM(M9:M28)</f>
        <v>0</v>
      </c>
      <c r="N29" s="65"/>
      <c r="O29" s="66">
        <f>SUM(O9:O28)</f>
        <v>0</v>
      </c>
      <c r="P29" s="67">
        <f>SUM(P9:P28)</f>
        <v>0</v>
      </c>
      <c r="R29" s="60" t="s">
        <v>4</v>
      </c>
      <c r="S29" s="64">
        <f>SUM(S9:S28)</f>
        <v>0</v>
      </c>
      <c r="T29" s="64">
        <f>SUM(T9:T28)</f>
        <v>0</v>
      </c>
      <c r="U29" s="64">
        <f>SUM(U9:U28)</f>
        <v>0</v>
      </c>
      <c r="V29" s="65"/>
      <c r="W29" s="66">
        <f>SUM(W9:W28)</f>
        <v>0</v>
      </c>
      <c r="X29" s="67">
        <f>SUM(X9:X28)</f>
        <v>0</v>
      </c>
    </row>
    <row r="274" spans="2:14" ht="20.100000000000001" customHeight="1" x14ac:dyDescent="0.3">
      <c r="B274" s="2"/>
      <c r="C274" s="2"/>
      <c r="D274" s="2"/>
      <c r="E274" s="2"/>
      <c r="F274" s="2"/>
      <c r="G274" s="2"/>
      <c r="H274" s="2"/>
      <c r="J274" s="2"/>
      <c r="K274" s="2"/>
      <c r="L274" s="2"/>
      <c r="M274" s="2"/>
      <c r="N274" s="2"/>
    </row>
    <row r="275" spans="2:14" ht="20.100000000000001" customHeight="1" x14ac:dyDescent="0.3">
      <c r="B275" s="2"/>
      <c r="C275" s="2"/>
      <c r="D275" s="2"/>
      <c r="E275" s="2"/>
      <c r="F275" s="2"/>
      <c r="G275" s="2"/>
      <c r="H275" s="2"/>
      <c r="J275" s="2"/>
      <c r="K275" s="2"/>
      <c r="L275" s="2"/>
      <c r="M275" s="2"/>
      <c r="N275" s="2"/>
    </row>
    <row r="276" spans="2:14" ht="20.100000000000001" customHeight="1" x14ac:dyDescent="0.3">
      <c r="B276" s="2"/>
      <c r="C276" s="2"/>
      <c r="D276" s="2"/>
      <c r="E276" s="2"/>
      <c r="F276" s="2"/>
      <c r="G276" s="2"/>
      <c r="H276" s="2"/>
      <c r="J276" s="2"/>
      <c r="K276" s="2"/>
      <c r="L276" s="2"/>
      <c r="M276" s="2"/>
      <c r="N276" s="2"/>
    </row>
    <row r="277" spans="2:14" ht="20.100000000000001" customHeight="1" x14ac:dyDescent="0.3">
      <c r="B277" s="2"/>
      <c r="C277" s="2"/>
      <c r="D277" s="2"/>
      <c r="E277" s="2"/>
      <c r="F277" s="2"/>
      <c r="G277" s="2"/>
      <c r="H277" s="2"/>
      <c r="J277" s="2"/>
      <c r="K277" s="2"/>
      <c r="L277" s="2"/>
      <c r="M277" s="2"/>
      <c r="N277" s="2"/>
    </row>
    <row r="278" spans="2:14" ht="20.100000000000001" customHeight="1" x14ac:dyDescent="0.3">
      <c r="B278" s="2"/>
      <c r="C278" s="2"/>
      <c r="D278" s="2"/>
      <c r="E278" s="2"/>
      <c r="F278" s="2"/>
      <c r="G278" s="2"/>
      <c r="H278" s="2"/>
      <c r="J278" s="2"/>
      <c r="K278" s="2"/>
      <c r="L278" s="2"/>
      <c r="M278" s="2"/>
      <c r="N278" s="2"/>
    </row>
    <row r="279" spans="2:14" ht="20.100000000000001" customHeight="1" x14ac:dyDescent="0.3">
      <c r="B279" s="2"/>
      <c r="C279" s="2"/>
      <c r="D279" s="2"/>
      <c r="E279" s="2"/>
      <c r="F279" s="2"/>
      <c r="G279" s="2"/>
      <c r="H279" s="2"/>
      <c r="J279" s="2"/>
      <c r="K279" s="2"/>
      <c r="L279" s="2"/>
      <c r="M279" s="2"/>
      <c r="N279" s="2"/>
    </row>
    <row r="280" spans="2:14" ht="20.100000000000001" customHeight="1" x14ac:dyDescent="0.3">
      <c r="B280" s="2"/>
      <c r="C280" s="2"/>
      <c r="D280" s="2"/>
      <c r="E280" s="2"/>
      <c r="F280" s="2"/>
      <c r="G280" s="2"/>
      <c r="H280" s="2"/>
      <c r="J280" s="2"/>
      <c r="K280" s="2"/>
      <c r="L280" s="2"/>
      <c r="M280" s="2"/>
      <c r="N280" s="2"/>
    </row>
    <row r="281" spans="2:14" ht="20.100000000000001" customHeight="1" x14ac:dyDescent="0.3">
      <c r="B281" s="2"/>
      <c r="C281" s="2"/>
      <c r="D281" s="2"/>
      <c r="E281" s="2"/>
      <c r="F281" s="2"/>
      <c r="G281" s="2"/>
      <c r="H281" s="2"/>
      <c r="J281" s="2"/>
      <c r="K281" s="2"/>
      <c r="L281" s="2"/>
      <c r="M281" s="2"/>
      <c r="N281" s="2"/>
    </row>
    <row r="282" spans="2:14" ht="20.100000000000001" customHeight="1" x14ac:dyDescent="0.3">
      <c r="B282" s="2"/>
      <c r="C282" s="2"/>
      <c r="D282" s="2"/>
      <c r="E282" s="2"/>
      <c r="F282" s="2"/>
      <c r="G282" s="2"/>
      <c r="H282" s="2"/>
      <c r="J282" s="2"/>
      <c r="K282" s="2"/>
      <c r="L282" s="2"/>
      <c r="M282" s="2"/>
      <c r="N282" s="2"/>
    </row>
    <row r="283" spans="2:14" ht="20.100000000000001" customHeight="1" x14ac:dyDescent="0.3">
      <c r="B283" s="2"/>
      <c r="C283" s="2"/>
      <c r="D283" s="2"/>
      <c r="E283" s="2"/>
      <c r="F283" s="2"/>
      <c r="G283" s="2"/>
      <c r="H283" s="2"/>
      <c r="J283" s="2"/>
      <c r="K283" s="2"/>
      <c r="L283" s="2"/>
      <c r="M283" s="2"/>
      <c r="N283" s="2"/>
    </row>
    <row r="284" spans="2:14" ht="20.100000000000001" customHeight="1" x14ac:dyDescent="0.3">
      <c r="B284" s="2"/>
      <c r="C284" s="2"/>
      <c r="D284" s="2"/>
      <c r="E284" s="2"/>
      <c r="F284" s="2"/>
      <c r="G284" s="2"/>
      <c r="H284" s="2"/>
      <c r="J284" s="2"/>
      <c r="K284" s="2"/>
      <c r="L284" s="2"/>
      <c r="M284" s="2"/>
      <c r="N284" s="2"/>
    </row>
    <row r="285" spans="2:14" ht="20.100000000000001" customHeight="1" x14ac:dyDescent="0.3">
      <c r="B285" s="2"/>
      <c r="C285" s="2"/>
      <c r="D285" s="2"/>
      <c r="E285" s="2"/>
      <c r="F285" s="2"/>
      <c r="G285" s="2"/>
      <c r="H285" s="2"/>
      <c r="J285" s="2"/>
      <c r="K285" s="2"/>
      <c r="L285" s="2"/>
      <c r="M285" s="2"/>
      <c r="N285" s="2"/>
    </row>
    <row r="286" spans="2:14" ht="20.100000000000001" customHeight="1" x14ac:dyDescent="0.3">
      <c r="B286" s="2"/>
      <c r="C286" s="2"/>
      <c r="D286" s="2"/>
      <c r="E286" s="2"/>
      <c r="F286" s="2"/>
      <c r="G286" s="2"/>
      <c r="H286" s="2"/>
      <c r="J286" s="2"/>
      <c r="K286" s="2"/>
      <c r="L286" s="2"/>
      <c r="M286" s="2"/>
      <c r="N286" s="2"/>
    </row>
    <row r="287" spans="2:14" ht="20.100000000000001" customHeight="1" x14ac:dyDescent="0.3">
      <c r="B287" s="2"/>
      <c r="C287" s="2"/>
      <c r="D287" s="2"/>
      <c r="E287" s="2"/>
      <c r="F287" s="2"/>
      <c r="G287" s="2"/>
      <c r="H287" s="2"/>
      <c r="J287" s="2"/>
      <c r="K287" s="2"/>
      <c r="L287" s="2"/>
      <c r="M287" s="2"/>
      <c r="N287" s="2"/>
    </row>
    <row r="288" spans="2:14" ht="20.100000000000001" customHeight="1" x14ac:dyDescent="0.3">
      <c r="B288" s="2"/>
      <c r="C288" s="2"/>
      <c r="D288" s="2"/>
      <c r="E288" s="2"/>
      <c r="F288" s="2"/>
      <c r="G288" s="2"/>
      <c r="H288" s="2"/>
      <c r="J288" s="2"/>
      <c r="K288" s="2"/>
      <c r="L288" s="2"/>
      <c r="M288" s="2"/>
      <c r="N288" s="2"/>
    </row>
    <row r="289" spans="3:14" ht="20.100000000000001" customHeight="1" x14ac:dyDescent="0.3">
      <c r="C289" s="3"/>
      <c r="D289" s="3"/>
      <c r="E289" s="3"/>
      <c r="F289" s="3"/>
      <c r="G289" s="3"/>
      <c r="H289" s="3"/>
      <c r="K289" s="3"/>
      <c r="L289" s="3"/>
      <c r="M289" s="3"/>
      <c r="N289" s="3"/>
    </row>
    <row r="290" spans="3:14" ht="20.100000000000001" customHeight="1" x14ac:dyDescent="0.3">
      <c r="C290" s="3"/>
      <c r="D290" s="3"/>
      <c r="E290" s="3"/>
      <c r="F290" s="3"/>
      <c r="G290" s="3"/>
      <c r="H290" s="3"/>
      <c r="K290" s="3"/>
      <c r="L290" s="3"/>
      <c r="M290" s="3"/>
      <c r="N290" s="3"/>
    </row>
    <row r="291" spans="3:14" ht="20.100000000000001" customHeight="1" x14ac:dyDescent="0.3">
      <c r="C291" s="3"/>
      <c r="D291" s="3"/>
      <c r="E291" s="3"/>
      <c r="F291" s="3"/>
      <c r="G291" s="3"/>
      <c r="H291" s="3"/>
      <c r="K291" s="3"/>
      <c r="L291" s="3"/>
      <c r="M291" s="3"/>
      <c r="N291" s="3"/>
    </row>
    <row r="292" spans="3:14" ht="20.100000000000001" customHeight="1" x14ac:dyDescent="0.3">
      <c r="C292" s="3"/>
      <c r="D292" s="3"/>
      <c r="E292" s="3"/>
      <c r="F292" s="3"/>
      <c r="G292" s="3"/>
      <c r="H292" s="3"/>
      <c r="K292" s="3"/>
      <c r="L292" s="3"/>
      <c r="M292" s="3"/>
      <c r="N292" s="3"/>
    </row>
    <row r="293" spans="3:14" ht="20.100000000000001" customHeight="1" x14ac:dyDescent="0.3">
      <c r="D293" s="3"/>
      <c r="E293" s="3"/>
      <c r="F293" s="3"/>
      <c r="G293" s="3"/>
      <c r="H293" s="3"/>
      <c r="L293" s="3"/>
      <c r="M293" s="3"/>
      <c r="N293" s="3"/>
    </row>
    <row r="294" spans="3:14" ht="20.100000000000001" customHeight="1" x14ac:dyDescent="0.3">
      <c r="D294" s="3"/>
      <c r="E294" s="3"/>
      <c r="F294" s="3"/>
      <c r="G294" s="3"/>
      <c r="H294" s="3"/>
      <c r="L294" s="3"/>
      <c r="M294" s="3"/>
      <c r="N294" s="3"/>
    </row>
    <row r="295" spans="3:14" ht="20.100000000000001" customHeight="1" x14ac:dyDescent="0.3">
      <c r="D295" s="3"/>
      <c r="E295" s="3"/>
      <c r="F295" s="3"/>
      <c r="G295" s="3"/>
      <c r="H295" s="3"/>
      <c r="L295" s="3"/>
      <c r="M295" s="3"/>
      <c r="N295" s="3"/>
    </row>
    <row r="296" spans="3:14" ht="20.100000000000001" customHeight="1" x14ac:dyDescent="0.3">
      <c r="D296" s="3"/>
      <c r="E296" s="3"/>
      <c r="F296" s="3"/>
      <c r="G296" s="3"/>
      <c r="H296" s="3"/>
      <c r="L296" s="3"/>
      <c r="M296" s="3"/>
      <c r="N296" s="3"/>
    </row>
    <row r="297" spans="3:14" ht="20.100000000000001" customHeight="1" x14ac:dyDescent="0.3">
      <c r="D297" s="3"/>
      <c r="E297" s="3"/>
      <c r="F297" s="3"/>
      <c r="G297" s="3"/>
      <c r="H297" s="3"/>
      <c r="L297" s="3"/>
      <c r="M297" s="3"/>
      <c r="N297" s="3"/>
    </row>
    <row r="298" spans="3:14" ht="20.100000000000001" customHeight="1" x14ac:dyDescent="0.3">
      <c r="D298" s="3"/>
      <c r="E298" s="3"/>
      <c r="F298" s="3"/>
      <c r="G298" s="3"/>
      <c r="H298" s="3"/>
      <c r="L298" s="3"/>
      <c r="M298" s="3"/>
      <c r="N298" s="3"/>
    </row>
    <row r="299" spans="3:14" ht="20.100000000000001" customHeight="1" x14ac:dyDescent="0.3">
      <c r="D299" s="3"/>
      <c r="E299" s="3"/>
      <c r="F299" s="3"/>
      <c r="G299" s="3"/>
      <c r="H299" s="3"/>
      <c r="L299" s="3"/>
      <c r="M299" s="3"/>
      <c r="N299" s="3"/>
    </row>
    <row r="300" spans="3:14" ht="20.100000000000001" customHeight="1" x14ac:dyDescent="0.3">
      <c r="D300" s="3"/>
      <c r="E300" s="3"/>
      <c r="F300" s="3"/>
      <c r="G300" s="3"/>
      <c r="H300" s="3"/>
      <c r="L300" s="3"/>
      <c r="M300" s="3"/>
      <c r="N300" s="3"/>
    </row>
    <row r="301" spans="3:14" ht="20.100000000000001" customHeight="1" x14ac:dyDescent="0.3">
      <c r="D301" s="3"/>
      <c r="E301" s="3"/>
      <c r="F301" s="3"/>
      <c r="G301" s="3"/>
      <c r="H301" s="3"/>
      <c r="L301" s="3"/>
      <c r="M301" s="3"/>
      <c r="N301" s="3"/>
    </row>
    <row r="302" spans="3:14" ht="20.100000000000001" customHeight="1" x14ac:dyDescent="0.3"/>
    <row r="303" spans="3:14" ht="20.100000000000001" customHeight="1" x14ac:dyDescent="0.3"/>
    <row r="304" spans="3:14" ht="20.100000000000001" customHeight="1" x14ac:dyDescent="0.3"/>
    <row r="305" ht="20.100000000000001" customHeight="1" x14ac:dyDescent="0.3"/>
    <row r="306" ht="20.100000000000001" customHeight="1" x14ac:dyDescent="0.3"/>
    <row r="307" ht="20.100000000000001" customHeight="1" x14ac:dyDescent="0.3"/>
    <row r="308" ht="20.100000000000001" customHeight="1" x14ac:dyDescent="0.3"/>
    <row r="309" ht="20.100000000000001" customHeight="1" x14ac:dyDescent="0.3"/>
    <row r="310" ht="20.100000000000001" customHeight="1" x14ac:dyDescent="0.3"/>
    <row r="311" ht="20.100000000000001" customHeight="1" x14ac:dyDescent="0.3"/>
    <row r="312" ht="20.100000000000001" customHeight="1" x14ac:dyDescent="0.3"/>
    <row r="313" ht="20.100000000000001" customHeight="1" x14ac:dyDescent="0.3"/>
    <row r="314" ht="20.100000000000001" customHeight="1" x14ac:dyDescent="0.3"/>
    <row r="315" ht="20.100000000000001" customHeight="1" x14ac:dyDescent="0.3"/>
    <row r="316" ht="20.100000000000001" customHeight="1" x14ac:dyDescent="0.3"/>
    <row r="317" ht="20.100000000000001" customHeight="1" x14ac:dyDescent="0.3"/>
    <row r="318" ht="20.100000000000001" customHeight="1" x14ac:dyDescent="0.3"/>
    <row r="319" ht="20.100000000000001" customHeight="1" x14ac:dyDescent="0.3"/>
    <row r="320" ht="20.100000000000001" customHeight="1" x14ac:dyDescent="0.3"/>
    <row r="321" ht="20.100000000000001" customHeight="1" x14ac:dyDescent="0.3"/>
    <row r="322" ht="20.100000000000001" customHeight="1" x14ac:dyDescent="0.3"/>
    <row r="323" ht="20.100000000000001" customHeight="1" x14ac:dyDescent="0.3"/>
    <row r="324" ht="20.100000000000001" customHeight="1" x14ac:dyDescent="0.3"/>
    <row r="325" ht="20.100000000000001" customHeight="1" x14ac:dyDescent="0.3"/>
    <row r="326" ht="20.100000000000001" customHeight="1" x14ac:dyDescent="0.3"/>
    <row r="327" ht="20.100000000000001" customHeight="1" x14ac:dyDescent="0.3"/>
    <row r="328" ht="20.100000000000001" customHeight="1" x14ac:dyDescent="0.3"/>
    <row r="329" ht="20.100000000000001" customHeight="1" x14ac:dyDescent="0.3"/>
    <row r="330" ht="20.100000000000001" customHeight="1" x14ac:dyDescent="0.3"/>
    <row r="331" ht="20.100000000000001" customHeight="1" x14ac:dyDescent="0.3"/>
    <row r="332" ht="20.100000000000001" customHeight="1" x14ac:dyDescent="0.3"/>
    <row r="333" ht="20.100000000000001" customHeight="1" x14ac:dyDescent="0.3"/>
    <row r="334" ht="20.100000000000001" customHeight="1" x14ac:dyDescent="0.3"/>
    <row r="335" ht="20.100000000000001" customHeight="1" x14ac:dyDescent="0.3"/>
    <row r="336" ht="20.100000000000001" customHeight="1" x14ac:dyDescent="0.3"/>
    <row r="337" ht="20.100000000000001" customHeight="1" x14ac:dyDescent="0.3"/>
    <row r="338" ht="20.100000000000001" customHeight="1" x14ac:dyDescent="0.3"/>
    <row r="339" ht="20.100000000000001" customHeight="1" x14ac:dyDescent="0.3"/>
    <row r="340" ht="20.100000000000001" customHeight="1" x14ac:dyDescent="0.3"/>
    <row r="341" ht="20.100000000000001" customHeight="1" x14ac:dyDescent="0.3"/>
    <row r="342" ht="20.100000000000001" customHeight="1" x14ac:dyDescent="0.3"/>
    <row r="343" ht="20.100000000000001" customHeight="1" x14ac:dyDescent="0.3"/>
    <row r="344" ht="20.100000000000001" customHeight="1" x14ac:dyDescent="0.3"/>
    <row r="345" ht="20.100000000000001" customHeight="1" x14ac:dyDescent="0.3"/>
    <row r="346" ht="20.100000000000001" customHeight="1" x14ac:dyDescent="0.3"/>
    <row r="347" ht="20.100000000000001" customHeight="1" x14ac:dyDescent="0.3"/>
    <row r="348" ht="20.100000000000001" customHeight="1" x14ac:dyDescent="0.3"/>
    <row r="349" ht="20.100000000000001" customHeight="1" x14ac:dyDescent="0.3"/>
    <row r="350" ht="20.100000000000001" customHeight="1" x14ac:dyDescent="0.3"/>
    <row r="351" ht="20.100000000000001" customHeight="1" x14ac:dyDescent="0.3"/>
    <row r="352" ht="20.100000000000001" customHeight="1" x14ac:dyDescent="0.3"/>
    <row r="353" ht="20.100000000000001" customHeight="1" x14ac:dyDescent="0.3"/>
    <row r="354" ht="20.100000000000001" customHeight="1" x14ac:dyDescent="0.3"/>
    <row r="355" ht="20.100000000000001" customHeight="1" x14ac:dyDescent="0.3"/>
    <row r="356" ht="20.100000000000001" customHeight="1" x14ac:dyDescent="0.3"/>
    <row r="357" ht="20.100000000000001" customHeight="1" x14ac:dyDescent="0.3"/>
    <row r="358" ht="20.100000000000001" customHeight="1" x14ac:dyDescent="0.3"/>
    <row r="359" ht="20.100000000000001" customHeight="1" x14ac:dyDescent="0.3"/>
    <row r="360" ht="20.100000000000001" customHeight="1" x14ac:dyDescent="0.3"/>
    <row r="361" ht="20.100000000000001" customHeight="1" x14ac:dyDescent="0.3"/>
    <row r="362" ht="20.100000000000001" customHeight="1" x14ac:dyDescent="0.3"/>
    <row r="363" ht="20.100000000000001" customHeight="1" x14ac:dyDescent="0.3"/>
    <row r="364" ht="20.100000000000001" customHeight="1" x14ac:dyDescent="0.3"/>
    <row r="365" ht="20.100000000000001" customHeight="1" x14ac:dyDescent="0.3"/>
    <row r="366" ht="20.100000000000001" customHeight="1" x14ac:dyDescent="0.3"/>
    <row r="367" ht="20.100000000000001" customHeight="1" x14ac:dyDescent="0.3"/>
    <row r="368" ht="20.100000000000001" customHeight="1" x14ac:dyDescent="0.3"/>
    <row r="369" ht="20.100000000000001" customHeight="1" x14ac:dyDescent="0.3"/>
    <row r="370" ht="20.100000000000001" customHeight="1" x14ac:dyDescent="0.3"/>
    <row r="371" ht="20.100000000000001" customHeight="1" x14ac:dyDescent="0.3"/>
  </sheetData>
  <sheetProtection algorithmName="SHA-512" hashValue="CTK/0m180GLpEt7kPc/bgSnAwgxCZR02XWf0He/IDZ3Yaagy15UfZnDMmzf6AYO15zW1ugo+8qOtEZe68cU2Qw==" saltValue="UiOjzlmlKWjtSHW/o2md1w==" spinCount="100000" sheet="1" objects="1" scenarios="1" formatCells="0" formatColumns="0" formatRows="0" insertColumns="0" insertRows="0" insertHyperlinks="0" deleteColumns="0" deleteRows="0" sort="0" autoFilter="0" pivotTables="0"/>
  <mergeCells count="40">
    <mergeCell ref="T7:T8"/>
    <mergeCell ref="U7:U8"/>
    <mergeCell ref="L7:L8"/>
    <mergeCell ref="M7:M8"/>
    <mergeCell ref="N7:N8"/>
    <mergeCell ref="O7:P7"/>
    <mergeCell ref="R7:R8"/>
    <mergeCell ref="S7:S8"/>
    <mergeCell ref="V7:V8"/>
    <mergeCell ref="W7:X7"/>
    <mergeCell ref="G3:G4"/>
    <mergeCell ref="J3:J4"/>
    <mergeCell ref="K3:K4"/>
    <mergeCell ref="H3:I4"/>
    <mergeCell ref="M3:O3"/>
    <mergeCell ref="P3:S3"/>
    <mergeCell ref="T3:V3"/>
    <mergeCell ref="M4:N4"/>
    <mergeCell ref="P4:R4"/>
    <mergeCell ref="T4:U4"/>
    <mergeCell ref="R6:S6"/>
    <mergeCell ref="G7:H7"/>
    <mergeCell ref="J7:J8"/>
    <mergeCell ref="K7:K8"/>
    <mergeCell ref="R5:U5"/>
    <mergeCell ref="B2:H2"/>
    <mergeCell ref="F7:F8"/>
    <mergeCell ref="J6:K6"/>
    <mergeCell ref="B6:C6"/>
    <mergeCell ref="B7:B8"/>
    <mergeCell ref="C7:C8"/>
    <mergeCell ref="D7:D8"/>
    <mergeCell ref="E7:E8"/>
    <mergeCell ref="B3:B4"/>
    <mergeCell ref="C3:C4"/>
    <mergeCell ref="E3:E4"/>
    <mergeCell ref="D3:D4"/>
    <mergeCell ref="F3:F4"/>
    <mergeCell ref="B5:E5"/>
    <mergeCell ref="J5:N5"/>
  </mergeCells>
  <conditionalFormatting sqref="L3">
    <cfRule type="cellIs" dxfId="69" priority="82" stopIfTrue="1" operator="equal">
      <formula>0</formula>
    </cfRule>
  </conditionalFormatting>
  <conditionalFormatting sqref="B29 F29">
    <cfRule type="cellIs" dxfId="68" priority="69" operator="equal">
      <formula>0</formula>
    </cfRule>
  </conditionalFormatting>
  <conditionalFormatting sqref="G29">
    <cfRule type="cellIs" dxfId="67" priority="68" operator="equal">
      <formula>0</formula>
    </cfRule>
  </conditionalFormatting>
  <conditionalFormatting sqref="O29 W29">
    <cfRule type="cellIs" dxfId="65" priority="59" operator="equal">
      <formula>0</formula>
    </cfRule>
  </conditionalFormatting>
  <conditionalFormatting sqref="B9">
    <cfRule type="cellIs" dxfId="61" priority="31" operator="greaterThan">
      <formula>$E$3</formula>
    </cfRule>
  </conditionalFormatting>
  <conditionalFormatting sqref="B10">
    <cfRule type="cellIs" dxfId="60" priority="30" operator="greaterThan">
      <formula>$E$3</formula>
    </cfRule>
  </conditionalFormatting>
  <conditionalFormatting sqref="B11:B28">
    <cfRule type="cellIs" dxfId="59" priority="29" operator="greaterThan">
      <formula>$E$3</formula>
    </cfRule>
  </conditionalFormatting>
  <conditionalFormatting sqref="J9">
    <cfRule type="cellIs" dxfId="58" priority="28" operator="greaterThan">
      <formula>$E$3</formula>
    </cfRule>
  </conditionalFormatting>
  <conditionalFormatting sqref="J10">
    <cfRule type="cellIs" dxfId="57" priority="27" operator="greaterThan">
      <formula>$E$3</formula>
    </cfRule>
  </conditionalFormatting>
  <conditionalFormatting sqref="J11:J28">
    <cfRule type="cellIs" dxfId="56" priority="26" operator="greaterThan">
      <formula>$E$3</formula>
    </cfRule>
  </conditionalFormatting>
  <conditionalFormatting sqref="R9">
    <cfRule type="cellIs" dxfId="55" priority="25" operator="greaterThan">
      <formula>$E$3</formula>
    </cfRule>
  </conditionalFormatting>
  <conditionalFormatting sqref="R10">
    <cfRule type="cellIs" dxfId="54" priority="24" operator="greaterThan">
      <formula>$E$3</formula>
    </cfRule>
  </conditionalFormatting>
  <conditionalFormatting sqref="R11:R28">
    <cfRule type="cellIs" dxfId="53" priority="23" operator="greaterThan">
      <formula>$E$3</formula>
    </cfRule>
  </conditionalFormatting>
  <conditionalFormatting sqref="X29">
    <cfRule type="cellIs" dxfId="52" priority="22" operator="equal">
      <formula>0</formula>
    </cfRule>
  </conditionalFormatting>
  <conditionalFormatting sqref="P29">
    <cfRule type="cellIs" dxfId="51" priority="21" operator="equal">
      <formula>0</formula>
    </cfRule>
  </conditionalFormatting>
  <conditionalFormatting sqref="H29">
    <cfRule type="cellIs" dxfId="50" priority="20" operator="equal">
      <formula>0</formula>
    </cfRule>
  </conditionalFormatting>
  <conditionalFormatting sqref="C9:C28">
    <cfRule type="expression" dxfId="49" priority="19">
      <formula>B9&gt;$E$3</formula>
    </cfRule>
  </conditionalFormatting>
  <conditionalFormatting sqref="D9:D28">
    <cfRule type="expression" dxfId="48" priority="18">
      <formula>B9&gt;$E$3</formula>
    </cfRule>
  </conditionalFormatting>
  <conditionalFormatting sqref="E9:E28">
    <cfRule type="expression" dxfId="47" priority="17">
      <formula>B9&gt;$E$3</formula>
    </cfRule>
  </conditionalFormatting>
  <conditionalFormatting sqref="F9:F28">
    <cfRule type="expression" dxfId="46" priority="16">
      <formula>B9&gt;$E$3</formula>
    </cfRule>
  </conditionalFormatting>
  <conditionalFormatting sqref="G9:G28">
    <cfRule type="expression" dxfId="45" priority="15">
      <formula>B9&gt;$E$3</formula>
    </cfRule>
  </conditionalFormatting>
  <conditionalFormatting sqref="H9:H28">
    <cfRule type="expression" dxfId="44" priority="13">
      <formula>B9&gt;$E$3</formula>
    </cfRule>
  </conditionalFormatting>
  <conditionalFormatting sqref="K9:K28">
    <cfRule type="expression" dxfId="43" priority="12">
      <formula>J9&gt;$E$3</formula>
    </cfRule>
  </conditionalFormatting>
  <conditionalFormatting sqref="L9:L28">
    <cfRule type="expression" dxfId="42" priority="11">
      <formula>J9&gt;$E$3</formula>
    </cfRule>
  </conditionalFormatting>
  <conditionalFormatting sqref="M9:M28">
    <cfRule type="expression" dxfId="41" priority="10">
      <formula>J9&gt;$E$3</formula>
    </cfRule>
  </conditionalFormatting>
  <conditionalFormatting sqref="N9:N28">
    <cfRule type="expression" dxfId="40" priority="9">
      <formula>J9&gt;$E$3</formula>
    </cfRule>
  </conditionalFormatting>
  <conditionalFormatting sqref="O9:O28">
    <cfRule type="expression" dxfId="39" priority="8">
      <formula>J9&gt;$E$3</formula>
    </cfRule>
  </conditionalFormatting>
  <conditionalFormatting sqref="P9:P28">
    <cfRule type="expression" dxfId="38" priority="7">
      <formula>J9&gt;$E$3</formula>
    </cfRule>
  </conditionalFormatting>
  <conditionalFormatting sqref="S9:S28">
    <cfRule type="expression" dxfId="5" priority="6">
      <formula>R9&gt;$E$3</formula>
    </cfRule>
  </conditionalFormatting>
  <conditionalFormatting sqref="T9:T28">
    <cfRule type="expression" dxfId="4" priority="5">
      <formula>R9&gt;$E$3</formula>
    </cfRule>
  </conditionalFormatting>
  <conditionalFormatting sqref="U9:U28">
    <cfRule type="expression" dxfId="3" priority="4">
      <formula>R9&gt;$E$3</formula>
    </cfRule>
  </conditionalFormatting>
  <conditionalFormatting sqref="V9:V28">
    <cfRule type="expression" dxfId="2" priority="3">
      <formula>R9&gt;$E$3</formula>
    </cfRule>
  </conditionalFormatting>
  <conditionalFormatting sqref="W9:W28">
    <cfRule type="expression" dxfId="1" priority="2">
      <formula>R9&gt;$E$3</formula>
    </cfRule>
  </conditionalFormatting>
  <conditionalFormatting sqref="X9:X28">
    <cfRule type="expression" dxfId="0" priority="1">
      <formula>R9&gt;$E$3</formula>
    </cfRule>
  </conditionalFormatting>
  <dataValidations count="3">
    <dataValidation type="list" allowBlank="1" showInputMessage="1" showErrorMessage="1" sqref="J3" xr:uid="{00000000-0002-0000-0000-000000000000}">
      <formula1>"mensuel,trimestriel,semestriel, annuel"</formula1>
    </dataValidation>
    <dataValidation allowBlank="1" showInputMessage="1" showErrorMessage="1" prompt="Nbre de mois de différé" sqref="G3" xr:uid="{00000000-0002-0000-0000-000001000000}"/>
    <dataValidation allowBlank="1" showInputMessage="1" showErrorMessage="1" prompt="taux d'actualisation" sqref="X4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249"/>
  <sheetViews>
    <sheetView showGridLines="0" showRowColHeaders="0" workbookViewId="0">
      <pane ySplit="8" topLeftCell="A192" activePane="bottomLeft" state="frozenSplit"/>
      <selection pane="bottomLeft" activeCell="P3" sqref="P3:S3"/>
    </sheetView>
  </sheetViews>
  <sheetFormatPr baseColWidth="10" defaultRowHeight="13.2" x14ac:dyDescent="0.25"/>
  <cols>
    <col min="1" max="1" width="1.6640625" customWidth="1"/>
    <col min="2" max="2" width="9.6640625" customWidth="1"/>
    <col min="3" max="8" width="10.6640625" customWidth="1"/>
    <col min="9" max="9" width="0.88671875" customWidth="1"/>
    <col min="10" max="10" width="9.6640625" customWidth="1"/>
    <col min="11" max="16" width="10.6640625" customWidth="1"/>
    <col min="17" max="17" width="0.88671875" customWidth="1"/>
    <col min="18" max="18" width="9.6640625" customWidth="1"/>
    <col min="20" max="24" width="10.6640625" customWidth="1"/>
  </cols>
  <sheetData>
    <row r="1" spans="2:24" ht="6" customHeight="1" x14ac:dyDescent="0.25"/>
    <row r="2" spans="2:24" ht="15" customHeight="1" x14ac:dyDescent="0.25">
      <c r="B2" s="124" t="s">
        <v>23</v>
      </c>
      <c r="C2" s="124"/>
      <c r="D2" s="124"/>
      <c r="E2" s="124"/>
      <c r="F2" s="124"/>
      <c r="G2" s="124"/>
      <c r="H2" s="124"/>
      <c r="I2" s="12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7"/>
    </row>
    <row r="3" spans="2:24" ht="21.9" customHeight="1" x14ac:dyDescent="0.3">
      <c r="B3" s="132" t="s">
        <v>8</v>
      </c>
      <c r="C3" s="133" t="str">
        <f>IF(ISBLANK(emprunt)," ",emprunt)</f>
        <v xml:space="preserve"> </v>
      </c>
      <c r="D3" s="134" t="s">
        <v>3</v>
      </c>
      <c r="E3" s="135" t="str">
        <f>IF(ISBLANK(durée_du_prêt)," ",durée_du_prêt)</f>
        <v xml:space="preserve"> </v>
      </c>
      <c r="F3" s="136" t="s">
        <v>26</v>
      </c>
      <c r="G3" s="131">
        <f>IF(ISBLANK('Remboursements annuels'!G3)," ",'Remboursements annuels'!G3)</f>
        <v>24</v>
      </c>
      <c r="H3" s="137" t="s">
        <v>32</v>
      </c>
      <c r="I3" s="138"/>
      <c r="J3" s="125" t="str">
        <f>IF(ISBLANK(remboursement)," ",remboursement)</f>
        <v xml:space="preserve"> </v>
      </c>
      <c r="K3" s="126" t="s">
        <v>5</v>
      </c>
      <c r="L3" s="24">
        <f>IF(ISBLANK(annuité_emprunt)," ",annuité_emprunt)</f>
        <v>0</v>
      </c>
      <c r="M3" s="127" t="s">
        <v>19</v>
      </c>
      <c r="N3" s="128"/>
      <c r="O3" s="129"/>
      <c r="P3" s="141" t="s">
        <v>20</v>
      </c>
      <c r="Q3" s="142"/>
      <c r="R3" s="142"/>
      <c r="S3" s="143"/>
      <c r="T3" s="144" t="s">
        <v>22</v>
      </c>
      <c r="U3" s="145"/>
      <c r="V3" s="146"/>
    </row>
    <row r="4" spans="2:24" ht="21.9" customHeight="1" x14ac:dyDescent="0.25">
      <c r="B4" s="90"/>
      <c r="C4" s="92"/>
      <c r="D4" s="95"/>
      <c r="E4" s="92"/>
      <c r="F4" s="97"/>
      <c r="G4" s="92"/>
      <c r="H4" s="139"/>
      <c r="I4" s="140"/>
      <c r="J4" s="102"/>
      <c r="K4" s="104"/>
      <c r="L4" s="25" t="str">
        <f>IF(annuité_emprunt=0," ","annuités")</f>
        <v xml:space="preserve"> </v>
      </c>
      <c r="M4" s="117" t="s">
        <v>18</v>
      </c>
      <c r="N4" s="118"/>
      <c r="O4" s="19" t="str">
        <f>IF(ISBLANK(taux_annuité_constante)," ",taux_annuité_constante)</f>
        <v xml:space="preserve"> </v>
      </c>
      <c r="P4" s="119" t="s">
        <v>21</v>
      </c>
      <c r="Q4" s="120"/>
      <c r="R4" s="121"/>
      <c r="S4" s="56" t="str">
        <f>IF(ISBLANK(taux_amortissement_constant)," ",taux_amortissement_constant)</f>
        <v xml:space="preserve"> </v>
      </c>
      <c r="T4" s="122" t="s">
        <v>18</v>
      </c>
      <c r="U4" s="123"/>
      <c r="V4" s="21" t="str">
        <f>IF(ISBLANK(taux_in_fine)," ",taux_in_fine)</f>
        <v xml:space="preserve"> </v>
      </c>
    </row>
    <row r="5" spans="2:24" s="41" customFormat="1" ht="20.100000000000001" customHeight="1" x14ac:dyDescent="0.3">
      <c r="B5" s="130" t="s">
        <v>27</v>
      </c>
      <c r="C5" s="130"/>
      <c r="D5" s="130"/>
      <c r="E5" s="130"/>
      <c r="F5" s="130"/>
      <c r="G5" s="4"/>
      <c r="H5" s="4"/>
      <c r="I5" s="4"/>
      <c r="J5" s="130" t="s">
        <v>28</v>
      </c>
      <c r="K5" s="130"/>
      <c r="L5" s="130"/>
      <c r="M5" s="130"/>
      <c r="N5" s="130"/>
      <c r="O5" s="130"/>
      <c r="R5" s="130" t="s">
        <v>33</v>
      </c>
      <c r="S5" s="130"/>
      <c r="T5" s="130"/>
      <c r="U5" s="130"/>
      <c r="V5" s="130"/>
    </row>
    <row r="6" spans="2:24" s="52" customFormat="1" ht="3" customHeight="1" x14ac:dyDescent="0.25">
      <c r="B6" s="83"/>
      <c r="C6" s="84"/>
      <c r="D6" s="84"/>
      <c r="E6" s="48"/>
      <c r="F6" s="49"/>
      <c r="G6" s="50"/>
      <c r="H6" s="51"/>
      <c r="J6" s="83"/>
      <c r="K6" s="84"/>
      <c r="L6" s="84"/>
      <c r="M6" s="48"/>
      <c r="N6" s="49"/>
      <c r="O6" s="49"/>
      <c r="P6" s="49"/>
      <c r="R6" s="83"/>
      <c r="S6" s="84"/>
      <c r="T6" s="84"/>
      <c r="U6" s="48"/>
      <c r="V6" s="49"/>
      <c r="W6" s="49"/>
      <c r="X6" s="49"/>
    </row>
    <row r="7" spans="2:24" ht="20.100000000000001" customHeight="1" x14ac:dyDescent="0.25">
      <c r="B7" s="85" t="str">
        <f>IF(ISBLANK(remboursement)," ",IF(remboursement="mensuel","Mois",IF(remboursement="trimestriel","Trimestres",IF(remboursement="semestriel","Semestres","Années"))))</f>
        <v xml:space="preserve"> </v>
      </c>
      <c r="C7" s="87" t="s">
        <v>2</v>
      </c>
      <c r="D7" s="87" t="s">
        <v>1</v>
      </c>
      <c r="E7" s="81" t="s">
        <v>6</v>
      </c>
      <c r="F7" s="81" t="s">
        <v>7</v>
      </c>
      <c r="G7" s="98" t="s">
        <v>11</v>
      </c>
      <c r="H7" s="99"/>
      <c r="J7" s="85" t="str">
        <f>IF(ISBLANK(remboursement)," ",IF(remboursement="mensuel","Mois",IF(remboursement="trimestriel","Trimestres",IF(remboursement="semestriel","Semestres","Années"))))</f>
        <v xml:space="preserve"> </v>
      </c>
      <c r="K7" s="87" t="s">
        <v>2</v>
      </c>
      <c r="L7" s="87" t="s">
        <v>1</v>
      </c>
      <c r="M7" s="81" t="s">
        <v>6</v>
      </c>
      <c r="N7" s="81" t="s">
        <v>7</v>
      </c>
      <c r="O7" s="98" t="s">
        <v>11</v>
      </c>
      <c r="P7" s="99"/>
      <c r="R7" s="85" t="str">
        <f>IF(ISBLANK(remboursement)," ",IF(remboursement="mensuel","Mois",IF(remboursement="trimestriel","Trimestres",IF(remboursement="semestriel","Semestres","Années"))))</f>
        <v xml:space="preserve"> </v>
      </c>
      <c r="S7" s="87" t="s">
        <v>2</v>
      </c>
      <c r="T7" s="87" t="s">
        <v>1</v>
      </c>
      <c r="U7" s="81" t="s">
        <v>6</v>
      </c>
      <c r="V7" s="81" t="s">
        <v>7</v>
      </c>
      <c r="W7" s="98" t="s">
        <v>11</v>
      </c>
      <c r="X7" s="99"/>
    </row>
    <row r="8" spans="2:24" ht="20.100000000000001" customHeight="1" x14ac:dyDescent="0.25">
      <c r="B8" s="86"/>
      <c r="C8" s="88"/>
      <c r="D8" s="88"/>
      <c r="E8" s="82"/>
      <c r="F8" s="82"/>
      <c r="G8" s="76" t="s">
        <v>9</v>
      </c>
      <c r="H8" s="75" t="s">
        <v>10</v>
      </c>
      <c r="J8" s="86"/>
      <c r="K8" s="88"/>
      <c r="L8" s="88"/>
      <c r="M8" s="82"/>
      <c r="N8" s="82"/>
      <c r="O8" s="76" t="s">
        <v>9</v>
      </c>
      <c r="P8" s="75" t="s">
        <v>10</v>
      </c>
      <c r="R8" s="86"/>
      <c r="S8" s="88"/>
      <c r="T8" s="88"/>
      <c r="U8" s="82"/>
      <c r="V8" s="82"/>
      <c r="W8" s="76" t="s">
        <v>9</v>
      </c>
      <c r="X8" s="75" t="s">
        <v>10</v>
      </c>
    </row>
    <row r="9" spans="2:24" ht="20.100000000000001" customHeight="1" x14ac:dyDescent="0.25">
      <c r="B9" s="10">
        <v>1</v>
      </c>
      <c r="C9" s="68">
        <f t="shared" ref="C9:C72" si="0">ROUND(IF(B9&gt;annuité_emprunt,0,IF(B9&gt;différé,-PMT((taux_annuité_constante/périodicité),(annuité_emprunt-différé),emprunt),emprunt*taux_annuité_constante/périodicité)),2)</f>
        <v>0</v>
      </c>
      <c r="D9" s="69">
        <f t="shared" ref="D9:D72" si="1">IF(C9=0,0,C9-E9)</f>
        <v>0</v>
      </c>
      <c r="E9" s="69">
        <f>ROUND(IF(C9=0,0,IF(B9=annuité_emprunt,emprunt,IF(B9&gt;différé,-PPMT((taux_annuité_constante/périodicité),B9-différé,(annuité_emprunt-différé),emprunt),0))),2)</f>
        <v>0</v>
      </c>
      <c r="F9" s="69">
        <f>'Remboursements annuels'!C3-E9</f>
        <v>0</v>
      </c>
      <c r="G9" s="5">
        <f t="shared" ref="G9:G72" si="2">C9-(D9*Tx_IS)</f>
        <v>0</v>
      </c>
      <c r="H9" s="74">
        <f t="shared" ref="H9:H72" si="3">IF(ISERROR(G9/((1+(Tx_actualisation/périodicité))^B9)),0,G9/((1+(Tx_actualisation/périodicité))^B9))</f>
        <v>0</v>
      </c>
      <c r="J9" s="10">
        <v>1</v>
      </c>
      <c r="K9" s="68">
        <f t="shared" ref="K9:K72" si="4">IF(ISERROR(SUM(L9:M9)),0,SUM(L9:M9))</f>
        <v>0</v>
      </c>
      <c r="L9" s="69">
        <f>ROUND(IF(ISERROR(emprunt*(taux_amortissement_constant/périodicité)),0,emprunt*(taux_amortissement_constant/périodicité)),2)</f>
        <v>0</v>
      </c>
      <c r="M9" s="69">
        <f>ROUND(IF(J9&gt;annuité_emprunt,0,IF(J9&gt;différé,emprunt/(annuité_emprunt-différé),0)),2)</f>
        <v>0</v>
      </c>
      <c r="N9" s="69">
        <f>emprunt-M9</f>
        <v>0</v>
      </c>
      <c r="O9" s="5">
        <f t="shared" ref="O9:O72" si="5">K9-(L9*Tx_IS)</f>
        <v>0</v>
      </c>
      <c r="P9" s="53">
        <f t="shared" ref="P9:P72" si="6">IF(ISERROR(O9/((1+(Tx_actualisation/périodicité))^J9)),0,O9/((1+(Tx_actualisation/périodicité))^J9))</f>
        <v>0</v>
      </c>
      <c r="R9" s="10">
        <v>1</v>
      </c>
      <c r="S9" s="68">
        <f t="shared" ref="S9:S72" si="7">IF(ISERROR(SUM(T9:U9)),0,SUM(T9:U9))</f>
        <v>0</v>
      </c>
      <c r="T9" s="69">
        <f>ROUND(IF(ISERROR(emprunt*(taux_in_fine/périodicité)),0,emprunt*(taux_in_fine/périodicité)),2)</f>
        <v>0</v>
      </c>
      <c r="U9" s="69">
        <f t="shared" ref="U9:U72" si="8">IF(R9=annuité_emprunt,emprunt,0)</f>
        <v>0</v>
      </c>
      <c r="V9" s="69">
        <f>emprunt-U9</f>
        <v>0</v>
      </c>
      <c r="W9" s="5">
        <f t="shared" ref="W9:W72" si="9">S9-(T9*Tx_IS)</f>
        <v>0</v>
      </c>
      <c r="X9" s="53">
        <f t="shared" ref="X9:X72" si="10">IF(ISERROR(W9/((1+(Tx_actualisation/périodicité))^R9)),0,W9/((1+(Tx_actualisation/périodicité))^R9))</f>
        <v>0</v>
      </c>
    </row>
    <row r="10" spans="2:24" ht="20.100000000000001" customHeight="1" x14ac:dyDescent="0.25">
      <c r="B10" s="11">
        <v>2</v>
      </c>
      <c r="C10" s="70">
        <f t="shared" si="0"/>
        <v>0</v>
      </c>
      <c r="D10" s="70">
        <f t="shared" si="1"/>
        <v>0</v>
      </c>
      <c r="E10" s="70">
        <f t="shared" ref="E10:E73" si="11">ROUND(IF(C10=0,0,IF(B10=annuité_emprunt,F9,IF(B10&gt;différé,-PPMT((taux_annuité_constante/périodicité),B10-différé,(annuité_emprunt-différé),emprunt),0))),2)</f>
        <v>0</v>
      </c>
      <c r="F10" s="70">
        <f t="shared" ref="F10:F73" si="12">F9-E10</f>
        <v>0</v>
      </c>
      <c r="G10" s="14">
        <f t="shared" si="2"/>
        <v>0</v>
      </c>
      <c r="H10" s="74">
        <f t="shared" si="3"/>
        <v>0</v>
      </c>
      <c r="J10" s="11">
        <v>2</v>
      </c>
      <c r="K10" s="70">
        <f t="shared" si="4"/>
        <v>0</v>
      </c>
      <c r="L10" s="70">
        <f t="shared" ref="L10:L73" si="13">ROUND(IF(ISERROR(N9*(taux_amortissement_constant/périodicité)),0,N9*(taux_amortissement_constant/périodicité)),2)</f>
        <v>0</v>
      </c>
      <c r="M10" s="70">
        <f t="shared" ref="M10:M73" si="14">ROUND(IF(J10&gt;annuité_emprunt,0,IF(J10&gt;différé,IF(J10=annuité_emprunt,N9,emprunt/(annuité_emprunt-différé)))),2)</f>
        <v>0</v>
      </c>
      <c r="N10" s="70">
        <f t="shared" ref="N10:N73" si="15">N9-M10</f>
        <v>0</v>
      </c>
      <c r="O10" s="14">
        <f t="shared" si="5"/>
        <v>0</v>
      </c>
      <c r="P10" s="53">
        <f t="shared" si="6"/>
        <v>0</v>
      </c>
      <c r="R10" s="11">
        <v>2</v>
      </c>
      <c r="S10" s="70">
        <f t="shared" si="7"/>
        <v>0</v>
      </c>
      <c r="T10" s="70">
        <f t="shared" ref="T10:T73" si="16">ROUND(IF(ISERROR(V9*(taux_in_fine/périodicité)),0,V9*(taux_in_fine/périodicité)),2)</f>
        <v>0</v>
      </c>
      <c r="U10" s="70">
        <f t="shared" si="8"/>
        <v>0</v>
      </c>
      <c r="V10" s="70">
        <f t="shared" ref="V10:V73" si="17">V9-U10</f>
        <v>0</v>
      </c>
      <c r="W10" s="14">
        <f t="shared" si="9"/>
        <v>0</v>
      </c>
      <c r="X10" s="53">
        <f t="shared" si="10"/>
        <v>0</v>
      </c>
    </row>
    <row r="11" spans="2:24" ht="20.100000000000001" customHeight="1" x14ac:dyDescent="0.25">
      <c r="B11" s="12">
        <f t="shared" ref="B11:B74" si="18">1+B10</f>
        <v>3</v>
      </c>
      <c r="C11" s="70">
        <f t="shared" si="0"/>
        <v>0</v>
      </c>
      <c r="D11" s="70">
        <f t="shared" si="1"/>
        <v>0</v>
      </c>
      <c r="E11" s="70">
        <f t="shared" si="11"/>
        <v>0</v>
      </c>
      <c r="F11" s="70">
        <f t="shared" si="12"/>
        <v>0</v>
      </c>
      <c r="G11" s="14">
        <f t="shared" si="2"/>
        <v>0</v>
      </c>
      <c r="H11" s="74">
        <f t="shared" si="3"/>
        <v>0</v>
      </c>
      <c r="J11" s="12">
        <f t="shared" ref="J11:J74" si="19">1+J10</f>
        <v>3</v>
      </c>
      <c r="K11" s="70">
        <f t="shared" si="4"/>
        <v>0</v>
      </c>
      <c r="L11" s="70">
        <f t="shared" si="13"/>
        <v>0</v>
      </c>
      <c r="M11" s="70">
        <f t="shared" si="14"/>
        <v>0</v>
      </c>
      <c r="N11" s="70">
        <f t="shared" si="15"/>
        <v>0</v>
      </c>
      <c r="O11" s="14">
        <f t="shared" si="5"/>
        <v>0</v>
      </c>
      <c r="P11" s="53">
        <f t="shared" si="6"/>
        <v>0</v>
      </c>
      <c r="R11" s="12">
        <f t="shared" ref="R11:R74" si="20">1+R10</f>
        <v>3</v>
      </c>
      <c r="S11" s="70">
        <f t="shared" si="7"/>
        <v>0</v>
      </c>
      <c r="T11" s="70">
        <f t="shared" si="16"/>
        <v>0</v>
      </c>
      <c r="U11" s="70">
        <f t="shared" si="8"/>
        <v>0</v>
      </c>
      <c r="V11" s="70">
        <f t="shared" si="17"/>
        <v>0</v>
      </c>
      <c r="W11" s="14">
        <f t="shared" si="9"/>
        <v>0</v>
      </c>
      <c r="X11" s="53">
        <f t="shared" si="10"/>
        <v>0</v>
      </c>
    </row>
    <row r="12" spans="2:24" ht="20.100000000000001" customHeight="1" x14ac:dyDescent="0.25">
      <c r="B12" s="12">
        <f t="shared" si="18"/>
        <v>4</v>
      </c>
      <c r="C12" s="70">
        <f t="shared" si="0"/>
        <v>0</v>
      </c>
      <c r="D12" s="70">
        <f t="shared" si="1"/>
        <v>0</v>
      </c>
      <c r="E12" s="70">
        <f t="shared" si="11"/>
        <v>0</v>
      </c>
      <c r="F12" s="70">
        <f t="shared" si="12"/>
        <v>0</v>
      </c>
      <c r="G12" s="14">
        <f t="shared" si="2"/>
        <v>0</v>
      </c>
      <c r="H12" s="74">
        <f t="shared" si="3"/>
        <v>0</v>
      </c>
      <c r="J12" s="12">
        <f t="shared" si="19"/>
        <v>4</v>
      </c>
      <c r="K12" s="70">
        <f t="shared" si="4"/>
        <v>0</v>
      </c>
      <c r="L12" s="70">
        <f t="shared" si="13"/>
        <v>0</v>
      </c>
      <c r="M12" s="70">
        <f t="shared" si="14"/>
        <v>0</v>
      </c>
      <c r="N12" s="70">
        <f t="shared" si="15"/>
        <v>0</v>
      </c>
      <c r="O12" s="14">
        <f t="shared" si="5"/>
        <v>0</v>
      </c>
      <c r="P12" s="53">
        <f t="shared" si="6"/>
        <v>0</v>
      </c>
      <c r="R12" s="12">
        <f t="shared" si="20"/>
        <v>4</v>
      </c>
      <c r="S12" s="70">
        <f t="shared" si="7"/>
        <v>0</v>
      </c>
      <c r="T12" s="70">
        <f t="shared" si="16"/>
        <v>0</v>
      </c>
      <c r="U12" s="70">
        <f t="shared" si="8"/>
        <v>0</v>
      </c>
      <c r="V12" s="70">
        <f t="shared" si="17"/>
        <v>0</v>
      </c>
      <c r="W12" s="14">
        <f t="shared" si="9"/>
        <v>0</v>
      </c>
      <c r="X12" s="53">
        <f t="shared" si="10"/>
        <v>0</v>
      </c>
    </row>
    <row r="13" spans="2:24" ht="20.100000000000001" customHeight="1" x14ac:dyDescent="0.25">
      <c r="B13" s="12">
        <f t="shared" si="18"/>
        <v>5</v>
      </c>
      <c r="C13" s="70">
        <f t="shared" si="0"/>
        <v>0</v>
      </c>
      <c r="D13" s="70">
        <f t="shared" si="1"/>
        <v>0</v>
      </c>
      <c r="E13" s="70">
        <f t="shared" si="11"/>
        <v>0</v>
      </c>
      <c r="F13" s="70">
        <f t="shared" si="12"/>
        <v>0</v>
      </c>
      <c r="G13" s="14">
        <f t="shared" si="2"/>
        <v>0</v>
      </c>
      <c r="H13" s="74">
        <f t="shared" si="3"/>
        <v>0</v>
      </c>
      <c r="J13" s="12">
        <f t="shared" si="19"/>
        <v>5</v>
      </c>
      <c r="K13" s="70">
        <f t="shared" si="4"/>
        <v>0</v>
      </c>
      <c r="L13" s="70">
        <f t="shared" si="13"/>
        <v>0</v>
      </c>
      <c r="M13" s="70">
        <f t="shared" si="14"/>
        <v>0</v>
      </c>
      <c r="N13" s="70">
        <f t="shared" si="15"/>
        <v>0</v>
      </c>
      <c r="O13" s="14">
        <f t="shared" si="5"/>
        <v>0</v>
      </c>
      <c r="P13" s="53">
        <f t="shared" si="6"/>
        <v>0</v>
      </c>
      <c r="R13" s="12">
        <f t="shared" si="20"/>
        <v>5</v>
      </c>
      <c r="S13" s="70">
        <f t="shared" si="7"/>
        <v>0</v>
      </c>
      <c r="T13" s="70">
        <f t="shared" si="16"/>
        <v>0</v>
      </c>
      <c r="U13" s="70">
        <f t="shared" si="8"/>
        <v>0</v>
      </c>
      <c r="V13" s="70">
        <f t="shared" si="17"/>
        <v>0</v>
      </c>
      <c r="W13" s="14">
        <f t="shared" si="9"/>
        <v>0</v>
      </c>
      <c r="X13" s="53">
        <f t="shared" si="10"/>
        <v>0</v>
      </c>
    </row>
    <row r="14" spans="2:24" ht="20.100000000000001" customHeight="1" x14ac:dyDescent="0.25">
      <c r="B14" s="12">
        <f t="shared" si="18"/>
        <v>6</v>
      </c>
      <c r="C14" s="70">
        <f t="shared" si="0"/>
        <v>0</v>
      </c>
      <c r="D14" s="70">
        <f t="shared" si="1"/>
        <v>0</v>
      </c>
      <c r="E14" s="70">
        <f t="shared" si="11"/>
        <v>0</v>
      </c>
      <c r="F14" s="70">
        <f t="shared" si="12"/>
        <v>0</v>
      </c>
      <c r="G14" s="14">
        <f t="shared" si="2"/>
        <v>0</v>
      </c>
      <c r="H14" s="74">
        <f t="shared" si="3"/>
        <v>0</v>
      </c>
      <c r="J14" s="12">
        <f t="shared" si="19"/>
        <v>6</v>
      </c>
      <c r="K14" s="70">
        <f t="shared" si="4"/>
        <v>0</v>
      </c>
      <c r="L14" s="70">
        <f t="shared" si="13"/>
        <v>0</v>
      </c>
      <c r="M14" s="70">
        <f t="shared" si="14"/>
        <v>0</v>
      </c>
      <c r="N14" s="70">
        <f t="shared" si="15"/>
        <v>0</v>
      </c>
      <c r="O14" s="14">
        <f t="shared" si="5"/>
        <v>0</v>
      </c>
      <c r="P14" s="53">
        <f t="shared" si="6"/>
        <v>0</v>
      </c>
      <c r="R14" s="12">
        <f t="shared" si="20"/>
        <v>6</v>
      </c>
      <c r="S14" s="70">
        <f t="shared" si="7"/>
        <v>0</v>
      </c>
      <c r="T14" s="70">
        <f t="shared" si="16"/>
        <v>0</v>
      </c>
      <c r="U14" s="70">
        <f t="shared" si="8"/>
        <v>0</v>
      </c>
      <c r="V14" s="70">
        <f t="shared" si="17"/>
        <v>0</v>
      </c>
      <c r="W14" s="14">
        <f t="shared" si="9"/>
        <v>0</v>
      </c>
      <c r="X14" s="53">
        <f t="shared" si="10"/>
        <v>0</v>
      </c>
    </row>
    <row r="15" spans="2:24" ht="20.100000000000001" customHeight="1" x14ac:dyDescent="0.25">
      <c r="B15" s="12">
        <f t="shared" si="18"/>
        <v>7</v>
      </c>
      <c r="C15" s="70">
        <f t="shared" si="0"/>
        <v>0</v>
      </c>
      <c r="D15" s="70">
        <f t="shared" si="1"/>
        <v>0</v>
      </c>
      <c r="E15" s="70">
        <f t="shared" si="11"/>
        <v>0</v>
      </c>
      <c r="F15" s="70">
        <f t="shared" si="12"/>
        <v>0</v>
      </c>
      <c r="G15" s="14">
        <f t="shared" si="2"/>
        <v>0</v>
      </c>
      <c r="H15" s="74">
        <f t="shared" si="3"/>
        <v>0</v>
      </c>
      <c r="J15" s="12">
        <f t="shared" si="19"/>
        <v>7</v>
      </c>
      <c r="K15" s="70">
        <f t="shared" si="4"/>
        <v>0</v>
      </c>
      <c r="L15" s="70">
        <f t="shared" si="13"/>
        <v>0</v>
      </c>
      <c r="M15" s="70">
        <f t="shared" si="14"/>
        <v>0</v>
      </c>
      <c r="N15" s="70">
        <f t="shared" si="15"/>
        <v>0</v>
      </c>
      <c r="O15" s="14">
        <f t="shared" si="5"/>
        <v>0</v>
      </c>
      <c r="P15" s="53">
        <f t="shared" si="6"/>
        <v>0</v>
      </c>
      <c r="R15" s="12">
        <f t="shared" si="20"/>
        <v>7</v>
      </c>
      <c r="S15" s="70">
        <f t="shared" si="7"/>
        <v>0</v>
      </c>
      <c r="T15" s="70">
        <f t="shared" si="16"/>
        <v>0</v>
      </c>
      <c r="U15" s="70">
        <f t="shared" si="8"/>
        <v>0</v>
      </c>
      <c r="V15" s="70">
        <f t="shared" si="17"/>
        <v>0</v>
      </c>
      <c r="W15" s="14">
        <f t="shared" si="9"/>
        <v>0</v>
      </c>
      <c r="X15" s="53">
        <f t="shared" si="10"/>
        <v>0</v>
      </c>
    </row>
    <row r="16" spans="2:24" ht="20.100000000000001" customHeight="1" x14ac:dyDescent="0.25">
      <c r="B16" s="12">
        <f t="shared" si="18"/>
        <v>8</v>
      </c>
      <c r="C16" s="70">
        <f t="shared" si="0"/>
        <v>0</v>
      </c>
      <c r="D16" s="70">
        <f t="shared" si="1"/>
        <v>0</v>
      </c>
      <c r="E16" s="70">
        <f t="shared" si="11"/>
        <v>0</v>
      </c>
      <c r="F16" s="70">
        <f t="shared" si="12"/>
        <v>0</v>
      </c>
      <c r="G16" s="14">
        <f t="shared" si="2"/>
        <v>0</v>
      </c>
      <c r="H16" s="74">
        <f t="shared" si="3"/>
        <v>0</v>
      </c>
      <c r="J16" s="12">
        <f t="shared" si="19"/>
        <v>8</v>
      </c>
      <c r="K16" s="70">
        <f t="shared" si="4"/>
        <v>0</v>
      </c>
      <c r="L16" s="70">
        <f t="shared" si="13"/>
        <v>0</v>
      </c>
      <c r="M16" s="70">
        <f t="shared" si="14"/>
        <v>0</v>
      </c>
      <c r="N16" s="70">
        <f t="shared" si="15"/>
        <v>0</v>
      </c>
      <c r="O16" s="14">
        <f t="shared" si="5"/>
        <v>0</v>
      </c>
      <c r="P16" s="53">
        <f t="shared" si="6"/>
        <v>0</v>
      </c>
      <c r="R16" s="12">
        <f t="shared" si="20"/>
        <v>8</v>
      </c>
      <c r="S16" s="70">
        <f t="shared" si="7"/>
        <v>0</v>
      </c>
      <c r="T16" s="70">
        <f t="shared" si="16"/>
        <v>0</v>
      </c>
      <c r="U16" s="70">
        <f t="shared" si="8"/>
        <v>0</v>
      </c>
      <c r="V16" s="70">
        <f t="shared" si="17"/>
        <v>0</v>
      </c>
      <c r="W16" s="14">
        <f t="shared" si="9"/>
        <v>0</v>
      </c>
      <c r="X16" s="53">
        <f t="shared" si="10"/>
        <v>0</v>
      </c>
    </row>
    <row r="17" spans="2:24" ht="20.100000000000001" customHeight="1" x14ac:dyDescent="0.25">
      <c r="B17" s="12">
        <f t="shared" si="18"/>
        <v>9</v>
      </c>
      <c r="C17" s="70">
        <f t="shared" si="0"/>
        <v>0</v>
      </c>
      <c r="D17" s="70">
        <f t="shared" si="1"/>
        <v>0</v>
      </c>
      <c r="E17" s="70">
        <f t="shared" si="11"/>
        <v>0</v>
      </c>
      <c r="F17" s="70">
        <f t="shared" si="12"/>
        <v>0</v>
      </c>
      <c r="G17" s="14">
        <f t="shared" si="2"/>
        <v>0</v>
      </c>
      <c r="H17" s="74">
        <f t="shared" si="3"/>
        <v>0</v>
      </c>
      <c r="J17" s="12">
        <f t="shared" si="19"/>
        <v>9</v>
      </c>
      <c r="K17" s="70">
        <f t="shared" si="4"/>
        <v>0</v>
      </c>
      <c r="L17" s="70">
        <f t="shared" si="13"/>
        <v>0</v>
      </c>
      <c r="M17" s="70">
        <f t="shared" si="14"/>
        <v>0</v>
      </c>
      <c r="N17" s="70">
        <f t="shared" si="15"/>
        <v>0</v>
      </c>
      <c r="O17" s="14">
        <f t="shared" si="5"/>
        <v>0</v>
      </c>
      <c r="P17" s="53">
        <f t="shared" si="6"/>
        <v>0</v>
      </c>
      <c r="R17" s="12">
        <f t="shared" si="20"/>
        <v>9</v>
      </c>
      <c r="S17" s="70">
        <f t="shared" si="7"/>
        <v>0</v>
      </c>
      <c r="T17" s="70">
        <f t="shared" si="16"/>
        <v>0</v>
      </c>
      <c r="U17" s="70">
        <f t="shared" si="8"/>
        <v>0</v>
      </c>
      <c r="V17" s="70">
        <f t="shared" si="17"/>
        <v>0</v>
      </c>
      <c r="W17" s="14">
        <f t="shared" si="9"/>
        <v>0</v>
      </c>
      <c r="X17" s="53">
        <f t="shared" si="10"/>
        <v>0</v>
      </c>
    </row>
    <row r="18" spans="2:24" ht="20.100000000000001" customHeight="1" x14ac:dyDescent="0.25">
      <c r="B18" s="12">
        <f t="shared" si="18"/>
        <v>10</v>
      </c>
      <c r="C18" s="70">
        <f t="shared" si="0"/>
        <v>0</v>
      </c>
      <c r="D18" s="70">
        <f t="shared" si="1"/>
        <v>0</v>
      </c>
      <c r="E18" s="70">
        <f t="shared" si="11"/>
        <v>0</v>
      </c>
      <c r="F18" s="70">
        <f t="shared" si="12"/>
        <v>0</v>
      </c>
      <c r="G18" s="14">
        <f t="shared" si="2"/>
        <v>0</v>
      </c>
      <c r="H18" s="74">
        <f t="shared" si="3"/>
        <v>0</v>
      </c>
      <c r="J18" s="12">
        <f t="shared" si="19"/>
        <v>10</v>
      </c>
      <c r="K18" s="70">
        <f t="shared" si="4"/>
        <v>0</v>
      </c>
      <c r="L18" s="70">
        <f t="shared" si="13"/>
        <v>0</v>
      </c>
      <c r="M18" s="70">
        <f t="shared" si="14"/>
        <v>0</v>
      </c>
      <c r="N18" s="70">
        <f t="shared" si="15"/>
        <v>0</v>
      </c>
      <c r="O18" s="14">
        <f t="shared" si="5"/>
        <v>0</v>
      </c>
      <c r="P18" s="53">
        <f t="shared" si="6"/>
        <v>0</v>
      </c>
      <c r="R18" s="12">
        <f t="shared" si="20"/>
        <v>10</v>
      </c>
      <c r="S18" s="70">
        <f t="shared" si="7"/>
        <v>0</v>
      </c>
      <c r="T18" s="70">
        <f t="shared" si="16"/>
        <v>0</v>
      </c>
      <c r="U18" s="70">
        <f t="shared" si="8"/>
        <v>0</v>
      </c>
      <c r="V18" s="70">
        <f t="shared" si="17"/>
        <v>0</v>
      </c>
      <c r="W18" s="14">
        <f t="shared" si="9"/>
        <v>0</v>
      </c>
      <c r="X18" s="53">
        <f t="shared" si="10"/>
        <v>0</v>
      </c>
    </row>
    <row r="19" spans="2:24" ht="20.100000000000001" customHeight="1" x14ac:dyDescent="0.25">
      <c r="B19" s="12">
        <f t="shared" si="18"/>
        <v>11</v>
      </c>
      <c r="C19" s="70">
        <f t="shared" si="0"/>
        <v>0</v>
      </c>
      <c r="D19" s="70">
        <f t="shared" si="1"/>
        <v>0</v>
      </c>
      <c r="E19" s="70">
        <f t="shared" si="11"/>
        <v>0</v>
      </c>
      <c r="F19" s="70">
        <f t="shared" si="12"/>
        <v>0</v>
      </c>
      <c r="G19" s="14">
        <f t="shared" si="2"/>
        <v>0</v>
      </c>
      <c r="H19" s="74">
        <f t="shared" si="3"/>
        <v>0</v>
      </c>
      <c r="J19" s="12">
        <f t="shared" si="19"/>
        <v>11</v>
      </c>
      <c r="K19" s="70">
        <f t="shared" si="4"/>
        <v>0</v>
      </c>
      <c r="L19" s="70">
        <f t="shared" si="13"/>
        <v>0</v>
      </c>
      <c r="M19" s="70">
        <f t="shared" si="14"/>
        <v>0</v>
      </c>
      <c r="N19" s="70">
        <f t="shared" si="15"/>
        <v>0</v>
      </c>
      <c r="O19" s="14">
        <f t="shared" si="5"/>
        <v>0</v>
      </c>
      <c r="P19" s="53">
        <f t="shared" si="6"/>
        <v>0</v>
      </c>
      <c r="R19" s="12">
        <f t="shared" si="20"/>
        <v>11</v>
      </c>
      <c r="S19" s="70">
        <f t="shared" si="7"/>
        <v>0</v>
      </c>
      <c r="T19" s="70">
        <f t="shared" si="16"/>
        <v>0</v>
      </c>
      <c r="U19" s="70">
        <f t="shared" si="8"/>
        <v>0</v>
      </c>
      <c r="V19" s="70">
        <f t="shared" si="17"/>
        <v>0</v>
      </c>
      <c r="W19" s="14">
        <f t="shared" si="9"/>
        <v>0</v>
      </c>
      <c r="X19" s="53">
        <f t="shared" si="10"/>
        <v>0</v>
      </c>
    </row>
    <row r="20" spans="2:24" ht="20.100000000000001" customHeight="1" x14ac:dyDescent="0.25">
      <c r="B20" s="12">
        <f t="shared" si="18"/>
        <v>12</v>
      </c>
      <c r="C20" s="70">
        <f t="shared" si="0"/>
        <v>0</v>
      </c>
      <c r="D20" s="70">
        <f t="shared" si="1"/>
        <v>0</v>
      </c>
      <c r="E20" s="70">
        <f t="shared" si="11"/>
        <v>0</v>
      </c>
      <c r="F20" s="70">
        <f t="shared" si="12"/>
        <v>0</v>
      </c>
      <c r="G20" s="14">
        <f t="shared" si="2"/>
        <v>0</v>
      </c>
      <c r="H20" s="74">
        <f t="shared" si="3"/>
        <v>0</v>
      </c>
      <c r="J20" s="12">
        <f t="shared" si="19"/>
        <v>12</v>
      </c>
      <c r="K20" s="70">
        <f t="shared" si="4"/>
        <v>0</v>
      </c>
      <c r="L20" s="70">
        <f t="shared" si="13"/>
        <v>0</v>
      </c>
      <c r="M20" s="70">
        <f t="shared" si="14"/>
        <v>0</v>
      </c>
      <c r="N20" s="70">
        <f t="shared" si="15"/>
        <v>0</v>
      </c>
      <c r="O20" s="14">
        <f t="shared" si="5"/>
        <v>0</v>
      </c>
      <c r="P20" s="53">
        <f t="shared" si="6"/>
        <v>0</v>
      </c>
      <c r="R20" s="12">
        <f t="shared" si="20"/>
        <v>12</v>
      </c>
      <c r="S20" s="70">
        <f t="shared" si="7"/>
        <v>0</v>
      </c>
      <c r="T20" s="70">
        <f t="shared" si="16"/>
        <v>0</v>
      </c>
      <c r="U20" s="70">
        <f t="shared" si="8"/>
        <v>0</v>
      </c>
      <c r="V20" s="70">
        <f t="shared" si="17"/>
        <v>0</v>
      </c>
      <c r="W20" s="14">
        <f t="shared" si="9"/>
        <v>0</v>
      </c>
      <c r="X20" s="53">
        <f t="shared" si="10"/>
        <v>0</v>
      </c>
    </row>
    <row r="21" spans="2:24" ht="20.100000000000001" customHeight="1" x14ac:dyDescent="0.25">
      <c r="B21" s="12">
        <f t="shared" si="18"/>
        <v>13</v>
      </c>
      <c r="C21" s="70">
        <f t="shared" si="0"/>
        <v>0</v>
      </c>
      <c r="D21" s="70">
        <f t="shared" si="1"/>
        <v>0</v>
      </c>
      <c r="E21" s="70">
        <f t="shared" si="11"/>
        <v>0</v>
      </c>
      <c r="F21" s="70">
        <f t="shared" si="12"/>
        <v>0</v>
      </c>
      <c r="G21" s="14">
        <f t="shared" si="2"/>
        <v>0</v>
      </c>
      <c r="H21" s="74">
        <f t="shared" si="3"/>
        <v>0</v>
      </c>
      <c r="J21" s="12">
        <f t="shared" si="19"/>
        <v>13</v>
      </c>
      <c r="K21" s="70">
        <f t="shared" si="4"/>
        <v>0</v>
      </c>
      <c r="L21" s="70">
        <f t="shared" si="13"/>
        <v>0</v>
      </c>
      <c r="M21" s="70">
        <f t="shared" si="14"/>
        <v>0</v>
      </c>
      <c r="N21" s="70">
        <f t="shared" si="15"/>
        <v>0</v>
      </c>
      <c r="O21" s="14">
        <f t="shared" si="5"/>
        <v>0</v>
      </c>
      <c r="P21" s="53">
        <f t="shared" si="6"/>
        <v>0</v>
      </c>
      <c r="R21" s="12">
        <f t="shared" si="20"/>
        <v>13</v>
      </c>
      <c r="S21" s="70">
        <f t="shared" si="7"/>
        <v>0</v>
      </c>
      <c r="T21" s="70">
        <f t="shared" si="16"/>
        <v>0</v>
      </c>
      <c r="U21" s="70">
        <f t="shared" si="8"/>
        <v>0</v>
      </c>
      <c r="V21" s="70">
        <f t="shared" si="17"/>
        <v>0</v>
      </c>
      <c r="W21" s="14">
        <f t="shared" si="9"/>
        <v>0</v>
      </c>
      <c r="X21" s="53">
        <f t="shared" si="10"/>
        <v>0</v>
      </c>
    </row>
    <row r="22" spans="2:24" ht="20.100000000000001" customHeight="1" x14ac:dyDescent="0.25">
      <c r="B22" s="12">
        <f t="shared" si="18"/>
        <v>14</v>
      </c>
      <c r="C22" s="70">
        <f t="shared" si="0"/>
        <v>0</v>
      </c>
      <c r="D22" s="70">
        <f t="shared" si="1"/>
        <v>0</v>
      </c>
      <c r="E22" s="70">
        <f t="shared" si="11"/>
        <v>0</v>
      </c>
      <c r="F22" s="70">
        <f t="shared" si="12"/>
        <v>0</v>
      </c>
      <c r="G22" s="14">
        <f t="shared" si="2"/>
        <v>0</v>
      </c>
      <c r="H22" s="74">
        <f t="shared" si="3"/>
        <v>0</v>
      </c>
      <c r="J22" s="12">
        <f t="shared" si="19"/>
        <v>14</v>
      </c>
      <c r="K22" s="70">
        <f t="shared" si="4"/>
        <v>0</v>
      </c>
      <c r="L22" s="70">
        <f t="shared" si="13"/>
        <v>0</v>
      </c>
      <c r="M22" s="70">
        <f t="shared" si="14"/>
        <v>0</v>
      </c>
      <c r="N22" s="70">
        <f t="shared" si="15"/>
        <v>0</v>
      </c>
      <c r="O22" s="14">
        <f t="shared" si="5"/>
        <v>0</v>
      </c>
      <c r="P22" s="53">
        <f t="shared" si="6"/>
        <v>0</v>
      </c>
      <c r="R22" s="12">
        <f t="shared" si="20"/>
        <v>14</v>
      </c>
      <c r="S22" s="70">
        <f t="shared" si="7"/>
        <v>0</v>
      </c>
      <c r="T22" s="70">
        <f t="shared" si="16"/>
        <v>0</v>
      </c>
      <c r="U22" s="70">
        <f t="shared" si="8"/>
        <v>0</v>
      </c>
      <c r="V22" s="70">
        <f t="shared" si="17"/>
        <v>0</v>
      </c>
      <c r="W22" s="14">
        <f t="shared" si="9"/>
        <v>0</v>
      </c>
      <c r="X22" s="53">
        <f t="shared" si="10"/>
        <v>0</v>
      </c>
    </row>
    <row r="23" spans="2:24" ht="20.100000000000001" customHeight="1" x14ac:dyDescent="0.25">
      <c r="B23" s="12">
        <f t="shared" si="18"/>
        <v>15</v>
      </c>
      <c r="C23" s="70">
        <f t="shared" si="0"/>
        <v>0</v>
      </c>
      <c r="D23" s="70">
        <f t="shared" si="1"/>
        <v>0</v>
      </c>
      <c r="E23" s="70">
        <f t="shared" si="11"/>
        <v>0</v>
      </c>
      <c r="F23" s="70">
        <f t="shared" si="12"/>
        <v>0</v>
      </c>
      <c r="G23" s="14">
        <f t="shared" si="2"/>
        <v>0</v>
      </c>
      <c r="H23" s="74">
        <f t="shared" si="3"/>
        <v>0</v>
      </c>
      <c r="J23" s="12">
        <f t="shared" si="19"/>
        <v>15</v>
      </c>
      <c r="K23" s="70">
        <f t="shared" si="4"/>
        <v>0</v>
      </c>
      <c r="L23" s="70">
        <f t="shared" si="13"/>
        <v>0</v>
      </c>
      <c r="M23" s="70">
        <f t="shared" si="14"/>
        <v>0</v>
      </c>
      <c r="N23" s="70">
        <f t="shared" si="15"/>
        <v>0</v>
      </c>
      <c r="O23" s="14">
        <f t="shared" si="5"/>
        <v>0</v>
      </c>
      <c r="P23" s="53">
        <f t="shared" si="6"/>
        <v>0</v>
      </c>
      <c r="R23" s="12">
        <f t="shared" si="20"/>
        <v>15</v>
      </c>
      <c r="S23" s="70">
        <f t="shared" si="7"/>
        <v>0</v>
      </c>
      <c r="T23" s="70">
        <f t="shared" si="16"/>
        <v>0</v>
      </c>
      <c r="U23" s="70">
        <f t="shared" si="8"/>
        <v>0</v>
      </c>
      <c r="V23" s="70">
        <f t="shared" si="17"/>
        <v>0</v>
      </c>
      <c r="W23" s="14">
        <f t="shared" si="9"/>
        <v>0</v>
      </c>
      <c r="X23" s="53">
        <f t="shared" si="10"/>
        <v>0</v>
      </c>
    </row>
    <row r="24" spans="2:24" ht="20.100000000000001" customHeight="1" x14ac:dyDescent="0.25">
      <c r="B24" s="12">
        <f t="shared" si="18"/>
        <v>16</v>
      </c>
      <c r="C24" s="70">
        <f t="shared" si="0"/>
        <v>0</v>
      </c>
      <c r="D24" s="70">
        <f t="shared" si="1"/>
        <v>0</v>
      </c>
      <c r="E24" s="70">
        <f t="shared" si="11"/>
        <v>0</v>
      </c>
      <c r="F24" s="70">
        <f t="shared" si="12"/>
        <v>0</v>
      </c>
      <c r="G24" s="14">
        <f t="shared" si="2"/>
        <v>0</v>
      </c>
      <c r="H24" s="74">
        <f t="shared" si="3"/>
        <v>0</v>
      </c>
      <c r="J24" s="12">
        <f t="shared" si="19"/>
        <v>16</v>
      </c>
      <c r="K24" s="70">
        <f t="shared" si="4"/>
        <v>0</v>
      </c>
      <c r="L24" s="70">
        <f t="shared" si="13"/>
        <v>0</v>
      </c>
      <c r="M24" s="70">
        <f t="shared" si="14"/>
        <v>0</v>
      </c>
      <c r="N24" s="70">
        <f t="shared" si="15"/>
        <v>0</v>
      </c>
      <c r="O24" s="14">
        <f t="shared" si="5"/>
        <v>0</v>
      </c>
      <c r="P24" s="53">
        <f t="shared" si="6"/>
        <v>0</v>
      </c>
      <c r="R24" s="12">
        <f t="shared" si="20"/>
        <v>16</v>
      </c>
      <c r="S24" s="70">
        <f t="shared" si="7"/>
        <v>0</v>
      </c>
      <c r="T24" s="70">
        <f t="shared" si="16"/>
        <v>0</v>
      </c>
      <c r="U24" s="70">
        <f t="shared" si="8"/>
        <v>0</v>
      </c>
      <c r="V24" s="70">
        <f t="shared" si="17"/>
        <v>0</v>
      </c>
      <c r="W24" s="14">
        <f t="shared" si="9"/>
        <v>0</v>
      </c>
      <c r="X24" s="53">
        <f t="shared" si="10"/>
        <v>0</v>
      </c>
    </row>
    <row r="25" spans="2:24" ht="20.100000000000001" customHeight="1" x14ac:dyDescent="0.25">
      <c r="B25" s="12">
        <f t="shared" si="18"/>
        <v>17</v>
      </c>
      <c r="C25" s="70">
        <f t="shared" si="0"/>
        <v>0</v>
      </c>
      <c r="D25" s="70">
        <f t="shared" si="1"/>
        <v>0</v>
      </c>
      <c r="E25" s="70">
        <f t="shared" si="11"/>
        <v>0</v>
      </c>
      <c r="F25" s="70">
        <f t="shared" si="12"/>
        <v>0</v>
      </c>
      <c r="G25" s="14">
        <f t="shared" si="2"/>
        <v>0</v>
      </c>
      <c r="H25" s="74">
        <f t="shared" si="3"/>
        <v>0</v>
      </c>
      <c r="J25" s="12">
        <f t="shared" si="19"/>
        <v>17</v>
      </c>
      <c r="K25" s="70">
        <f t="shared" si="4"/>
        <v>0</v>
      </c>
      <c r="L25" s="70">
        <f t="shared" si="13"/>
        <v>0</v>
      </c>
      <c r="M25" s="70">
        <f t="shared" si="14"/>
        <v>0</v>
      </c>
      <c r="N25" s="70">
        <f t="shared" si="15"/>
        <v>0</v>
      </c>
      <c r="O25" s="14">
        <f t="shared" si="5"/>
        <v>0</v>
      </c>
      <c r="P25" s="53">
        <f t="shared" si="6"/>
        <v>0</v>
      </c>
      <c r="R25" s="12">
        <f t="shared" si="20"/>
        <v>17</v>
      </c>
      <c r="S25" s="70">
        <f t="shared" si="7"/>
        <v>0</v>
      </c>
      <c r="T25" s="70">
        <f t="shared" si="16"/>
        <v>0</v>
      </c>
      <c r="U25" s="70">
        <f t="shared" si="8"/>
        <v>0</v>
      </c>
      <c r="V25" s="70">
        <f t="shared" si="17"/>
        <v>0</v>
      </c>
      <c r="W25" s="14">
        <f t="shared" si="9"/>
        <v>0</v>
      </c>
      <c r="X25" s="53">
        <f t="shared" si="10"/>
        <v>0</v>
      </c>
    </row>
    <row r="26" spans="2:24" ht="20.100000000000001" customHeight="1" x14ac:dyDescent="0.25">
      <c r="B26" s="12">
        <f t="shared" si="18"/>
        <v>18</v>
      </c>
      <c r="C26" s="70">
        <f t="shared" si="0"/>
        <v>0</v>
      </c>
      <c r="D26" s="70">
        <f t="shared" si="1"/>
        <v>0</v>
      </c>
      <c r="E26" s="70">
        <f t="shared" si="11"/>
        <v>0</v>
      </c>
      <c r="F26" s="70">
        <f t="shared" si="12"/>
        <v>0</v>
      </c>
      <c r="G26" s="14">
        <f t="shared" si="2"/>
        <v>0</v>
      </c>
      <c r="H26" s="74">
        <f t="shared" si="3"/>
        <v>0</v>
      </c>
      <c r="J26" s="12">
        <f t="shared" si="19"/>
        <v>18</v>
      </c>
      <c r="K26" s="70">
        <f t="shared" si="4"/>
        <v>0</v>
      </c>
      <c r="L26" s="70">
        <f t="shared" si="13"/>
        <v>0</v>
      </c>
      <c r="M26" s="70">
        <f t="shared" si="14"/>
        <v>0</v>
      </c>
      <c r="N26" s="70">
        <f t="shared" si="15"/>
        <v>0</v>
      </c>
      <c r="O26" s="14">
        <f t="shared" si="5"/>
        <v>0</v>
      </c>
      <c r="P26" s="53">
        <f t="shared" si="6"/>
        <v>0</v>
      </c>
      <c r="R26" s="12">
        <f t="shared" si="20"/>
        <v>18</v>
      </c>
      <c r="S26" s="70">
        <f t="shared" si="7"/>
        <v>0</v>
      </c>
      <c r="T26" s="70">
        <f t="shared" si="16"/>
        <v>0</v>
      </c>
      <c r="U26" s="70">
        <f t="shared" si="8"/>
        <v>0</v>
      </c>
      <c r="V26" s="70">
        <f t="shared" si="17"/>
        <v>0</v>
      </c>
      <c r="W26" s="14">
        <f t="shared" si="9"/>
        <v>0</v>
      </c>
      <c r="X26" s="53">
        <f t="shared" si="10"/>
        <v>0</v>
      </c>
    </row>
    <row r="27" spans="2:24" ht="20.100000000000001" customHeight="1" x14ac:dyDescent="0.25">
      <c r="B27" s="12">
        <f t="shared" si="18"/>
        <v>19</v>
      </c>
      <c r="C27" s="70">
        <f t="shared" si="0"/>
        <v>0</v>
      </c>
      <c r="D27" s="70">
        <f t="shared" si="1"/>
        <v>0</v>
      </c>
      <c r="E27" s="70">
        <f t="shared" si="11"/>
        <v>0</v>
      </c>
      <c r="F27" s="70">
        <f t="shared" si="12"/>
        <v>0</v>
      </c>
      <c r="G27" s="14">
        <f t="shared" si="2"/>
        <v>0</v>
      </c>
      <c r="H27" s="74">
        <f t="shared" si="3"/>
        <v>0</v>
      </c>
      <c r="J27" s="12">
        <f t="shared" si="19"/>
        <v>19</v>
      </c>
      <c r="K27" s="70">
        <f t="shared" si="4"/>
        <v>0</v>
      </c>
      <c r="L27" s="70">
        <f t="shared" si="13"/>
        <v>0</v>
      </c>
      <c r="M27" s="70">
        <f t="shared" si="14"/>
        <v>0</v>
      </c>
      <c r="N27" s="70">
        <f t="shared" si="15"/>
        <v>0</v>
      </c>
      <c r="O27" s="14">
        <f t="shared" si="5"/>
        <v>0</v>
      </c>
      <c r="P27" s="53">
        <f t="shared" si="6"/>
        <v>0</v>
      </c>
      <c r="R27" s="12">
        <f t="shared" si="20"/>
        <v>19</v>
      </c>
      <c r="S27" s="70">
        <f t="shared" si="7"/>
        <v>0</v>
      </c>
      <c r="T27" s="70">
        <f t="shared" si="16"/>
        <v>0</v>
      </c>
      <c r="U27" s="70">
        <f t="shared" si="8"/>
        <v>0</v>
      </c>
      <c r="V27" s="70">
        <f t="shared" si="17"/>
        <v>0</v>
      </c>
      <c r="W27" s="14">
        <f t="shared" si="9"/>
        <v>0</v>
      </c>
      <c r="X27" s="53">
        <f t="shared" si="10"/>
        <v>0</v>
      </c>
    </row>
    <row r="28" spans="2:24" ht="20.100000000000001" customHeight="1" x14ac:dyDescent="0.25">
      <c r="B28" s="12">
        <f t="shared" si="18"/>
        <v>20</v>
      </c>
      <c r="C28" s="70">
        <f t="shared" si="0"/>
        <v>0</v>
      </c>
      <c r="D28" s="70">
        <f t="shared" si="1"/>
        <v>0</v>
      </c>
      <c r="E28" s="70">
        <f t="shared" si="11"/>
        <v>0</v>
      </c>
      <c r="F28" s="70">
        <f t="shared" si="12"/>
        <v>0</v>
      </c>
      <c r="G28" s="14">
        <f t="shared" si="2"/>
        <v>0</v>
      </c>
      <c r="H28" s="74">
        <f t="shared" si="3"/>
        <v>0</v>
      </c>
      <c r="J28" s="12">
        <f t="shared" si="19"/>
        <v>20</v>
      </c>
      <c r="K28" s="70">
        <f t="shared" si="4"/>
        <v>0</v>
      </c>
      <c r="L28" s="70">
        <f t="shared" si="13"/>
        <v>0</v>
      </c>
      <c r="M28" s="70">
        <f t="shared" si="14"/>
        <v>0</v>
      </c>
      <c r="N28" s="70">
        <f t="shared" si="15"/>
        <v>0</v>
      </c>
      <c r="O28" s="14">
        <f t="shared" si="5"/>
        <v>0</v>
      </c>
      <c r="P28" s="53">
        <f t="shared" si="6"/>
        <v>0</v>
      </c>
      <c r="R28" s="12">
        <f t="shared" si="20"/>
        <v>20</v>
      </c>
      <c r="S28" s="70">
        <f t="shared" si="7"/>
        <v>0</v>
      </c>
      <c r="T28" s="70">
        <f t="shared" si="16"/>
        <v>0</v>
      </c>
      <c r="U28" s="70">
        <f t="shared" si="8"/>
        <v>0</v>
      </c>
      <c r="V28" s="70">
        <f t="shared" si="17"/>
        <v>0</v>
      </c>
      <c r="W28" s="14">
        <f t="shared" si="9"/>
        <v>0</v>
      </c>
      <c r="X28" s="53">
        <f t="shared" si="10"/>
        <v>0</v>
      </c>
    </row>
    <row r="29" spans="2:24" ht="20.100000000000001" customHeight="1" x14ac:dyDescent="0.25">
      <c r="B29" s="12">
        <f t="shared" si="18"/>
        <v>21</v>
      </c>
      <c r="C29" s="70">
        <f t="shared" si="0"/>
        <v>0</v>
      </c>
      <c r="D29" s="70">
        <f t="shared" si="1"/>
        <v>0</v>
      </c>
      <c r="E29" s="70">
        <f t="shared" si="11"/>
        <v>0</v>
      </c>
      <c r="F29" s="70">
        <f t="shared" si="12"/>
        <v>0</v>
      </c>
      <c r="G29" s="14">
        <f t="shared" si="2"/>
        <v>0</v>
      </c>
      <c r="H29" s="74">
        <f t="shared" si="3"/>
        <v>0</v>
      </c>
      <c r="J29" s="12">
        <f t="shared" si="19"/>
        <v>21</v>
      </c>
      <c r="K29" s="70">
        <f t="shared" si="4"/>
        <v>0</v>
      </c>
      <c r="L29" s="70">
        <f t="shared" si="13"/>
        <v>0</v>
      </c>
      <c r="M29" s="70">
        <f t="shared" si="14"/>
        <v>0</v>
      </c>
      <c r="N29" s="70">
        <f t="shared" si="15"/>
        <v>0</v>
      </c>
      <c r="O29" s="14">
        <f t="shared" si="5"/>
        <v>0</v>
      </c>
      <c r="P29" s="53">
        <f t="shared" si="6"/>
        <v>0</v>
      </c>
      <c r="R29" s="12">
        <f t="shared" si="20"/>
        <v>21</v>
      </c>
      <c r="S29" s="70">
        <f t="shared" si="7"/>
        <v>0</v>
      </c>
      <c r="T29" s="70">
        <f t="shared" si="16"/>
        <v>0</v>
      </c>
      <c r="U29" s="70">
        <f t="shared" si="8"/>
        <v>0</v>
      </c>
      <c r="V29" s="70">
        <f t="shared" si="17"/>
        <v>0</v>
      </c>
      <c r="W29" s="14">
        <f t="shared" si="9"/>
        <v>0</v>
      </c>
      <c r="X29" s="53">
        <f t="shared" si="10"/>
        <v>0</v>
      </c>
    </row>
    <row r="30" spans="2:24" ht="20.100000000000001" customHeight="1" x14ac:dyDescent="0.25">
      <c r="B30" s="12">
        <f t="shared" si="18"/>
        <v>22</v>
      </c>
      <c r="C30" s="70">
        <f t="shared" si="0"/>
        <v>0</v>
      </c>
      <c r="D30" s="70">
        <f t="shared" si="1"/>
        <v>0</v>
      </c>
      <c r="E30" s="70">
        <f t="shared" si="11"/>
        <v>0</v>
      </c>
      <c r="F30" s="70">
        <f t="shared" si="12"/>
        <v>0</v>
      </c>
      <c r="G30" s="14">
        <f t="shared" si="2"/>
        <v>0</v>
      </c>
      <c r="H30" s="74">
        <f t="shared" si="3"/>
        <v>0</v>
      </c>
      <c r="J30" s="12">
        <f t="shared" si="19"/>
        <v>22</v>
      </c>
      <c r="K30" s="70">
        <f t="shared" si="4"/>
        <v>0</v>
      </c>
      <c r="L30" s="70">
        <f t="shared" si="13"/>
        <v>0</v>
      </c>
      <c r="M30" s="70">
        <f t="shared" si="14"/>
        <v>0</v>
      </c>
      <c r="N30" s="70">
        <f t="shared" si="15"/>
        <v>0</v>
      </c>
      <c r="O30" s="14">
        <f t="shared" si="5"/>
        <v>0</v>
      </c>
      <c r="P30" s="53">
        <f t="shared" si="6"/>
        <v>0</v>
      </c>
      <c r="R30" s="12">
        <f t="shared" si="20"/>
        <v>22</v>
      </c>
      <c r="S30" s="70">
        <f t="shared" si="7"/>
        <v>0</v>
      </c>
      <c r="T30" s="70">
        <f t="shared" si="16"/>
        <v>0</v>
      </c>
      <c r="U30" s="70">
        <f t="shared" si="8"/>
        <v>0</v>
      </c>
      <c r="V30" s="70">
        <f t="shared" si="17"/>
        <v>0</v>
      </c>
      <c r="W30" s="14">
        <f t="shared" si="9"/>
        <v>0</v>
      </c>
      <c r="X30" s="53">
        <f t="shared" si="10"/>
        <v>0</v>
      </c>
    </row>
    <row r="31" spans="2:24" ht="20.100000000000001" customHeight="1" x14ac:dyDescent="0.25">
      <c r="B31" s="12">
        <f t="shared" si="18"/>
        <v>23</v>
      </c>
      <c r="C31" s="70">
        <f t="shared" si="0"/>
        <v>0</v>
      </c>
      <c r="D31" s="70">
        <f t="shared" si="1"/>
        <v>0</v>
      </c>
      <c r="E31" s="70">
        <f t="shared" si="11"/>
        <v>0</v>
      </c>
      <c r="F31" s="70">
        <f t="shared" si="12"/>
        <v>0</v>
      </c>
      <c r="G31" s="14">
        <f t="shared" si="2"/>
        <v>0</v>
      </c>
      <c r="H31" s="74">
        <f t="shared" si="3"/>
        <v>0</v>
      </c>
      <c r="J31" s="12">
        <f t="shared" si="19"/>
        <v>23</v>
      </c>
      <c r="K31" s="70">
        <f t="shared" si="4"/>
        <v>0</v>
      </c>
      <c r="L31" s="70">
        <f t="shared" si="13"/>
        <v>0</v>
      </c>
      <c r="M31" s="70">
        <f t="shared" si="14"/>
        <v>0</v>
      </c>
      <c r="N31" s="70">
        <f t="shared" si="15"/>
        <v>0</v>
      </c>
      <c r="O31" s="14">
        <f t="shared" si="5"/>
        <v>0</v>
      </c>
      <c r="P31" s="53">
        <f t="shared" si="6"/>
        <v>0</v>
      </c>
      <c r="R31" s="12">
        <f t="shared" si="20"/>
        <v>23</v>
      </c>
      <c r="S31" s="70">
        <f t="shared" si="7"/>
        <v>0</v>
      </c>
      <c r="T31" s="70">
        <f t="shared" si="16"/>
        <v>0</v>
      </c>
      <c r="U31" s="70">
        <f t="shared" si="8"/>
        <v>0</v>
      </c>
      <c r="V31" s="70">
        <f t="shared" si="17"/>
        <v>0</v>
      </c>
      <c r="W31" s="14">
        <f t="shared" si="9"/>
        <v>0</v>
      </c>
      <c r="X31" s="53">
        <f t="shared" si="10"/>
        <v>0</v>
      </c>
    </row>
    <row r="32" spans="2:24" ht="20.100000000000001" customHeight="1" x14ac:dyDescent="0.25">
      <c r="B32" s="12">
        <f t="shared" si="18"/>
        <v>24</v>
      </c>
      <c r="C32" s="70">
        <f t="shared" si="0"/>
        <v>0</v>
      </c>
      <c r="D32" s="70">
        <f t="shared" si="1"/>
        <v>0</v>
      </c>
      <c r="E32" s="70">
        <f t="shared" si="11"/>
        <v>0</v>
      </c>
      <c r="F32" s="70">
        <f t="shared" si="12"/>
        <v>0</v>
      </c>
      <c r="G32" s="14">
        <f t="shared" si="2"/>
        <v>0</v>
      </c>
      <c r="H32" s="74">
        <f t="shared" si="3"/>
        <v>0</v>
      </c>
      <c r="J32" s="12">
        <f t="shared" si="19"/>
        <v>24</v>
      </c>
      <c r="K32" s="70">
        <f t="shared" si="4"/>
        <v>0</v>
      </c>
      <c r="L32" s="70">
        <f t="shared" si="13"/>
        <v>0</v>
      </c>
      <c r="M32" s="70">
        <f t="shared" si="14"/>
        <v>0</v>
      </c>
      <c r="N32" s="70">
        <f t="shared" si="15"/>
        <v>0</v>
      </c>
      <c r="O32" s="14">
        <f t="shared" si="5"/>
        <v>0</v>
      </c>
      <c r="P32" s="53">
        <f t="shared" si="6"/>
        <v>0</v>
      </c>
      <c r="R32" s="12">
        <f t="shared" si="20"/>
        <v>24</v>
      </c>
      <c r="S32" s="70">
        <f t="shared" si="7"/>
        <v>0</v>
      </c>
      <c r="T32" s="70">
        <f t="shared" si="16"/>
        <v>0</v>
      </c>
      <c r="U32" s="70">
        <f t="shared" si="8"/>
        <v>0</v>
      </c>
      <c r="V32" s="70">
        <f t="shared" si="17"/>
        <v>0</v>
      </c>
      <c r="W32" s="14">
        <f t="shared" si="9"/>
        <v>0</v>
      </c>
      <c r="X32" s="53">
        <f t="shared" si="10"/>
        <v>0</v>
      </c>
    </row>
    <row r="33" spans="2:24" ht="20.100000000000001" customHeight="1" x14ac:dyDescent="0.25">
      <c r="B33" s="12">
        <f t="shared" si="18"/>
        <v>25</v>
      </c>
      <c r="C33" s="70">
        <f t="shared" si="0"/>
        <v>0</v>
      </c>
      <c r="D33" s="70">
        <f t="shared" si="1"/>
        <v>0</v>
      </c>
      <c r="E33" s="70">
        <f t="shared" si="11"/>
        <v>0</v>
      </c>
      <c r="F33" s="70">
        <f t="shared" si="12"/>
        <v>0</v>
      </c>
      <c r="G33" s="14">
        <f t="shared" si="2"/>
        <v>0</v>
      </c>
      <c r="H33" s="74">
        <f t="shared" si="3"/>
        <v>0</v>
      </c>
      <c r="J33" s="12">
        <f t="shared" si="19"/>
        <v>25</v>
      </c>
      <c r="K33" s="70">
        <f t="shared" si="4"/>
        <v>0</v>
      </c>
      <c r="L33" s="70">
        <f t="shared" si="13"/>
        <v>0</v>
      </c>
      <c r="M33" s="70">
        <f t="shared" si="14"/>
        <v>0</v>
      </c>
      <c r="N33" s="70">
        <f t="shared" si="15"/>
        <v>0</v>
      </c>
      <c r="O33" s="14">
        <f t="shared" si="5"/>
        <v>0</v>
      </c>
      <c r="P33" s="53">
        <f t="shared" si="6"/>
        <v>0</v>
      </c>
      <c r="R33" s="12">
        <f t="shared" si="20"/>
        <v>25</v>
      </c>
      <c r="S33" s="70">
        <f t="shared" si="7"/>
        <v>0</v>
      </c>
      <c r="T33" s="70">
        <f t="shared" si="16"/>
        <v>0</v>
      </c>
      <c r="U33" s="70">
        <f t="shared" si="8"/>
        <v>0</v>
      </c>
      <c r="V33" s="70">
        <f t="shared" si="17"/>
        <v>0</v>
      </c>
      <c r="W33" s="14">
        <f t="shared" si="9"/>
        <v>0</v>
      </c>
      <c r="X33" s="53">
        <f t="shared" si="10"/>
        <v>0</v>
      </c>
    </row>
    <row r="34" spans="2:24" ht="20.100000000000001" customHeight="1" x14ac:dyDescent="0.25">
      <c r="B34" s="12">
        <f t="shared" si="18"/>
        <v>26</v>
      </c>
      <c r="C34" s="70">
        <f t="shared" si="0"/>
        <v>0</v>
      </c>
      <c r="D34" s="70">
        <f t="shared" si="1"/>
        <v>0</v>
      </c>
      <c r="E34" s="70">
        <f t="shared" si="11"/>
        <v>0</v>
      </c>
      <c r="F34" s="70">
        <f t="shared" si="12"/>
        <v>0</v>
      </c>
      <c r="G34" s="14">
        <f t="shared" si="2"/>
        <v>0</v>
      </c>
      <c r="H34" s="74">
        <f t="shared" si="3"/>
        <v>0</v>
      </c>
      <c r="J34" s="12">
        <f t="shared" si="19"/>
        <v>26</v>
      </c>
      <c r="K34" s="70">
        <f t="shared" si="4"/>
        <v>0</v>
      </c>
      <c r="L34" s="70">
        <f t="shared" si="13"/>
        <v>0</v>
      </c>
      <c r="M34" s="70">
        <f t="shared" si="14"/>
        <v>0</v>
      </c>
      <c r="N34" s="70">
        <f t="shared" si="15"/>
        <v>0</v>
      </c>
      <c r="O34" s="14">
        <f t="shared" si="5"/>
        <v>0</v>
      </c>
      <c r="P34" s="53">
        <f t="shared" si="6"/>
        <v>0</v>
      </c>
      <c r="R34" s="12">
        <f t="shared" si="20"/>
        <v>26</v>
      </c>
      <c r="S34" s="70">
        <f t="shared" si="7"/>
        <v>0</v>
      </c>
      <c r="T34" s="70">
        <f t="shared" si="16"/>
        <v>0</v>
      </c>
      <c r="U34" s="70">
        <f t="shared" si="8"/>
        <v>0</v>
      </c>
      <c r="V34" s="70">
        <f t="shared" si="17"/>
        <v>0</v>
      </c>
      <c r="W34" s="14">
        <f t="shared" si="9"/>
        <v>0</v>
      </c>
      <c r="X34" s="53">
        <f t="shared" si="10"/>
        <v>0</v>
      </c>
    </row>
    <row r="35" spans="2:24" ht="20.100000000000001" customHeight="1" x14ac:dyDescent="0.25">
      <c r="B35" s="12">
        <f t="shared" si="18"/>
        <v>27</v>
      </c>
      <c r="C35" s="70">
        <f t="shared" si="0"/>
        <v>0</v>
      </c>
      <c r="D35" s="70">
        <f t="shared" si="1"/>
        <v>0</v>
      </c>
      <c r="E35" s="70">
        <f t="shared" si="11"/>
        <v>0</v>
      </c>
      <c r="F35" s="70">
        <f t="shared" si="12"/>
        <v>0</v>
      </c>
      <c r="G35" s="14">
        <f t="shared" si="2"/>
        <v>0</v>
      </c>
      <c r="H35" s="74">
        <f t="shared" si="3"/>
        <v>0</v>
      </c>
      <c r="J35" s="12">
        <f t="shared" si="19"/>
        <v>27</v>
      </c>
      <c r="K35" s="70">
        <f t="shared" si="4"/>
        <v>0</v>
      </c>
      <c r="L35" s="70">
        <f t="shared" si="13"/>
        <v>0</v>
      </c>
      <c r="M35" s="70">
        <f t="shared" si="14"/>
        <v>0</v>
      </c>
      <c r="N35" s="70">
        <f t="shared" si="15"/>
        <v>0</v>
      </c>
      <c r="O35" s="14">
        <f t="shared" si="5"/>
        <v>0</v>
      </c>
      <c r="P35" s="53">
        <f t="shared" si="6"/>
        <v>0</v>
      </c>
      <c r="R35" s="12">
        <f t="shared" si="20"/>
        <v>27</v>
      </c>
      <c r="S35" s="70">
        <f t="shared" si="7"/>
        <v>0</v>
      </c>
      <c r="T35" s="70">
        <f t="shared" si="16"/>
        <v>0</v>
      </c>
      <c r="U35" s="70">
        <f t="shared" si="8"/>
        <v>0</v>
      </c>
      <c r="V35" s="70">
        <f t="shared" si="17"/>
        <v>0</v>
      </c>
      <c r="W35" s="14">
        <f t="shared" si="9"/>
        <v>0</v>
      </c>
      <c r="X35" s="53">
        <f t="shared" si="10"/>
        <v>0</v>
      </c>
    </row>
    <row r="36" spans="2:24" ht="20.100000000000001" customHeight="1" x14ac:dyDescent="0.25">
      <c r="B36" s="12">
        <f t="shared" si="18"/>
        <v>28</v>
      </c>
      <c r="C36" s="70">
        <f t="shared" si="0"/>
        <v>0</v>
      </c>
      <c r="D36" s="70">
        <f t="shared" si="1"/>
        <v>0</v>
      </c>
      <c r="E36" s="70">
        <f t="shared" si="11"/>
        <v>0</v>
      </c>
      <c r="F36" s="70">
        <f t="shared" si="12"/>
        <v>0</v>
      </c>
      <c r="G36" s="14">
        <f t="shared" si="2"/>
        <v>0</v>
      </c>
      <c r="H36" s="74">
        <f t="shared" si="3"/>
        <v>0</v>
      </c>
      <c r="J36" s="12">
        <f t="shared" si="19"/>
        <v>28</v>
      </c>
      <c r="K36" s="70">
        <f t="shared" si="4"/>
        <v>0</v>
      </c>
      <c r="L36" s="70">
        <f t="shared" si="13"/>
        <v>0</v>
      </c>
      <c r="M36" s="70">
        <f t="shared" si="14"/>
        <v>0</v>
      </c>
      <c r="N36" s="70">
        <f t="shared" si="15"/>
        <v>0</v>
      </c>
      <c r="O36" s="14">
        <f t="shared" si="5"/>
        <v>0</v>
      </c>
      <c r="P36" s="53">
        <f t="shared" si="6"/>
        <v>0</v>
      </c>
      <c r="R36" s="12">
        <f t="shared" si="20"/>
        <v>28</v>
      </c>
      <c r="S36" s="70">
        <f t="shared" si="7"/>
        <v>0</v>
      </c>
      <c r="T36" s="70">
        <f t="shared" si="16"/>
        <v>0</v>
      </c>
      <c r="U36" s="70">
        <f t="shared" si="8"/>
        <v>0</v>
      </c>
      <c r="V36" s="70">
        <f t="shared" si="17"/>
        <v>0</v>
      </c>
      <c r="W36" s="14">
        <f t="shared" si="9"/>
        <v>0</v>
      </c>
      <c r="X36" s="53">
        <f t="shared" si="10"/>
        <v>0</v>
      </c>
    </row>
    <row r="37" spans="2:24" ht="20.100000000000001" customHeight="1" x14ac:dyDescent="0.25">
      <c r="B37" s="12">
        <f t="shared" si="18"/>
        <v>29</v>
      </c>
      <c r="C37" s="70">
        <f t="shared" si="0"/>
        <v>0</v>
      </c>
      <c r="D37" s="70">
        <f t="shared" si="1"/>
        <v>0</v>
      </c>
      <c r="E37" s="70">
        <f t="shared" si="11"/>
        <v>0</v>
      </c>
      <c r="F37" s="70">
        <f t="shared" si="12"/>
        <v>0</v>
      </c>
      <c r="G37" s="14">
        <f t="shared" si="2"/>
        <v>0</v>
      </c>
      <c r="H37" s="74">
        <f t="shared" si="3"/>
        <v>0</v>
      </c>
      <c r="J37" s="12">
        <f t="shared" si="19"/>
        <v>29</v>
      </c>
      <c r="K37" s="70">
        <f t="shared" si="4"/>
        <v>0</v>
      </c>
      <c r="L37" s="70">
        <f t="shared" si="13"/>
        <v>0</v>
      </c>
      <c r="M37" s="70">
        <f t="shared" si="14"/>
        <v>0</v>
      </c>
      <c r="N37" s="70">
        <f t="shared" si="15"/>
        <v>0</v>
      </c>
      <c r="O37" s="14">
        <f t="shared" si="5"/>
        <v>0</v>
      </c>
      <c r="P37" s="53">
        <f t="shared" si="6"/>
        <v>0</v>
      </c>
      <c r="R37" s="12">
        <f t="shared" si="20"/>
        <v>29</v>
      </c>
      <c r="S37" s="70">
        <f t="shared" si="7"/>
        <v>0</v>
      </c>
      <c r="T37" s="70">
        <f t="shared" si="16"/>
        <v>0</v>
      </c>
      <c r="U37" s="70">
        <f t="shared" si="8"/>
        <v>0</v>
      </c>
      <c r="V37" s="70">
        <f t="shared" si="17"/>
        <v>0</v>
      </c>
      <c r="W37" s="14">
        <f t="shared" si="9"/>
        <v>0</v>
      </c>
      <c r="X37" s="53">
        <f t="shared" si="10"/>
        <v>0</v>
      </c>
    </row>
    <row r="38" spans="2:24" ht="20.100000000000001" customHeight="1" x14ac:dyDescent="0.25">
      <c r="B38" s="12">
        <f t="shared" si="18"/>
        <v>30</v>
      </c>
      <c r="C38" s="70">
        <f t="shared" si="0"/>
        <v>0</v>
      </c>
      <c r="D38" s="70">
        <f t="shared" si="1"/>
        <v>0</v>
      </c>
      <c r="E38" s="70">
        <f t="shared" si="11"/>
        <v>0</v>
      </c>
      <c r="F38" s="70">
        <f t="shared" si="12"/>
        <v>0</v>
      </c>
      <c r="G38" s="14">
        <f t="shared" si="2"/>
        <v>0</v>
      </c>
      <c r="H38" s="74">
        <f t="shared" si="3"/>
        <v>0</v>
      </c>
      <c r="J38" s="12">
        <f t="shared" si="19"/>
        <v>30</v>
      </c>
      <c r="K38" s="70">
        <f t="shared" si="4"/>
        <v>0</v>
      </c>
      <c r="L38" s="70">
        <f t="shared" si="13"/>
        <v>0</v>
      </c>
      <c r="M38" s="70">
        <f t="shared" si="14"/>
        <v>0</v>
      </c>
      <c r="N38" s="70">
        <f t="shared" si="15"/>
        <v>0</v>
      </c>
      <c r="O38" s="14">
        <f t="shared" si="5"/>
        <v>0</v>
      </c>
      <c r="P38" s="53">
        <f t="shared" si="6"/>
        <v>0</v>
      </c>
      <c r="R38" s="12">
        <f t="shared" si="20"/>
        <v>30</v>
      </c>
      <c r="S38" s="70">
        <f t="shared" si="7"/>
        <v>0</v>
      </c>
      <c r="T38" s="70">
        <f t="shared" si="16"/>
        <v>0</v>
      </c>
      <c r="U38" s="70">
        <f t="shared" si="8"/>
        <v>0</v>
      </c>
      <c r="V38" s="70">
        <f t="shared" si="17"/>
        <v>0</v>
      </c>
      <c r="W38" s="14">
        <f t="shared" si="9"/>
        <v>0</v>
      </c>
      <c r="X38" s="53">
        <f t="shared" si="10"/>
        <v>0</v>
      </c>
    </row>
    <row r="39" spans="2:24" ht="20.100000000000001" customHeight="1" x14ac:dyDescent="0.25">
      <c r="B39" s="12">
        <f t="shared" si="18"/>
        <v>31</v>
      </c>
      <c r="C39" s="70">
        <f t="shared" si="0"/>
        <v>0</v>
      </c>
      <c r="D39" s="70">
        <f t="shared" si="1"/>
        <v>0</v>
      </c>
      <c r="E39" s="70">
        <f t="shared" si="11"/>
        <v>0</v>
      </c>
      <c r="F39" s="70">
        <f t="shared" si="12"/>
        <v>0</v>
      </c>
      <c r="G39" s="14">
        <f t="shared" si="2"/>
        <v>0</v>
      </c>
      <c r="H39" s="74">
        <f t="shared" si="3"/>
        <v>0</v>
      </c>
      <c r="J39" s="12">
        <f t="shared" si="19"/>
        <v>31</v>
      </c>
      <c r="K39" s="70">
        <f t="shared" si="4"/>
        <v>0</v>
      </c>
      <c r="L39" s="70">
        <f t="shared" si="13"/>
        <v>0</v>
      </c>
      <c r="M39" s="70">
        <f t="shared" si="14"/>
        <v>0</v>
      </c>
      <c r="N39" s="70">
        <f t="shared" si="15"/>
        <v>0</v>
      </c>
      <c r="O39" s="14">
        <f t="shared" si="5"/>
        <v>0</v>
      </c>
      <c r="P39" s="53">
        <f t="shared" si="6"/>
        <v>0</v>
      </c>
      <c r="R39" s="12">
        <f t="shared" si="20"/>
        <v>31</v>
      </c>
      <c r="S39" s="70">
        <f t="shared" si="7"/>
        <v>0</v>
      </c>
      <c r="T39" s="70">
        <f t="shared" si="16"/>
        <v>0</v>
      </c>
      <c r="U39" s="70">
        <f t="shared" si="8"/>
        <v>0</v>
      </c>
      <c r="V39" s="70">
        <f t="shared" si="17"/>
        <v>0</v>
      </c>
      <c r="W39" s="14">
        <f t="shared" si="9"/>
        <v>0</v>
      </c>
      <c r="X39" s="53">
        <f t="shared" si="10"/>
        <v>0</v>
      </c>
    </row>
    <row r="40" spans="2:24" ht="20.100000000000001" customHeight="1" x14ac:dyDescent="0.25">
      <c r="B40" s="12">
        <f t="shared" si="18"/>
        <v>32</v>
      </c>
      <c r="C40" s="70">
        <f t="shared" si="0"/>
        <v>0</v>
      </c>
      <c r="D40" s="70">
        <f t="shared" si="1"/>
        <v>0</v>
      </c>
      <c r="E40" s="70">
        <f t="shared" si="11"/>
        <v>0</v>
      </c>
      <c r="F40" s="70">
        <f t="shared" si="12"/>
        <v>0</v>
      </c>
      <c r="G40" s="14">
        <f t="shared" si="2"/>
        <v>0</v>
      </c>
      <c r="H40" s="74">
        <f t="shared" si="3"/>
        <v>0</v>
      </c>
      <c r="J40" s="12">
        <f t="shared" si="19"/>
        <v>32</v>
      </c>
      <c r="K40" s="70">
        <f t="shared" si="4"/>
        <v>0</v>
      </c>
      <c r="L40" s="70">
        <f t="shared" si="13"/>
        <v>0</v>
      </c>
      <c r="M40" s="70">
        <f t="shared" si="14"/>
        <v>0</v>
      </c>
      <c r="N40" s="70">
        <f t="shared" si="15"/>
        <v>0</v>
      </c>
      <c r="O40" s="14">
        <f t="shared" si="5"/>
        <v>0</v>
      </c>
      <c r="P40" s="53">
        <f t="shared" si="6"/>
        <v>0</v>
      </c>
      <c r="R40" s="12">
        <f t="shared" si="20"/>
        <v>32</v>
      </c>
      <c r="S40" s="70">
        <f t="shared" si="7"/>
        <v>0</v>
      </c>
      <c r="T40" s="70">
        <f t="shared" si="16"/>
        <v>0</v>
      </c>
      <c r="U40" s="70">
        <f t="shared" si="8"/>
        <v>0</v>
      </c>
      <c r="V40" s="70">
        <f t="shared" si="17"/>
        <v>0</v>
      </c>
      <c r="W40" s="14">
        <f t="shared" si="9"/>
        <v>0</v>
      </c>
      <c r="X40" s="53">
        <f t="shared" si="10"/>
        <v>0</v>
      </c>
    </row>
    <row r="41" spans="2:24" ht="20.100000000000001" customHeight="1" x14ac:dyDescent="0.25">
      <c r="B41" s="12">
        <f t="shared" si="18"/>
        <v>33</v>
      </c>
      <c r="C41" s="70">
        <f t="shared" si="0"/>
        <v>0</v>
      </c>
      <c r="D41" s="70">
        <f t="shared" si="1"/>
        <v>0</v>
      </c>
      <c r="E41" s="70">
        <f t="shared" si="11"/>
        <v>0</v>
      </c>
      <c r="F41" s="70">
        <f t="shared" si="12"/>
        <v>0</v>
      </c>
      <c r="G41" s="14">
        <f t="shared" si="2"/>
        <v>0</v>
      </c>
      <c r="H41" s="74">
        <f t="shared" si="3"/>
        <v>0</v>
      </c>
      <c r="J41" s="12">
        <f t="shared" si="19"/>
        <v>33</v>
      </c>
      <c r="K41" s="70">
        <f t="shared" si="4"/>
        <v>0</v>
      </c>
      <c r="L41" s="70">
        <f t="shared" si="13"/>
        <v>0</v>
      </c>
      <c r="M41" s="70">
        <f t="shared" si="14"/>
        <v>0</v>
      </c>
      <c r="N41" s="70">
        <f t="shared" si="15"/>
        <v>0</v>
      </c>
      <c r="O41" s="14">
        <f t="shared" si="5"/>
        <v>0</v>
      </c>
      <c r="P41" s="53">
        <f t="shared" si="6"/>
        <v>0</v>
      </c>
      <c r="R41" s="12">
        <f t="shared" si="20"/>
        <v>33</v>
      </c>
      <c r="S41" s="70">
        <f t="shared" si="7"/>
        <v>0</v>
      </c>
      <c r="T41" s="70">
        <f t="shared" si="16"/>
        <v>0</v>
      </c>
      <c r="U41" s="70">
        <f t="shared" si="8"/>
        <v>0</v>
      </c>
      <c r="V41" s="70">
        <f t="shared" si="17"/>
        <v>0</v>
      </c>
      <c r="W41" s="14">
        <f t="shared" si="9"/>
        <v>0</v>
      </c>
      <c r="X41" s="53">
        <f t="shared" si="10"/>
        <v>0</v>
      </c>
    </row>
    <row r="42" spans="2:24" ht="20.100000000000001" customHeight="1" x14ac:dyDescent="0.25">
      <c r="B42" s="12">
        <f t="shared" si="18"/>
        <v>34</v>
      </c>
      <c r="C42" s="70">
        <f t="shared" si="0"/>
        <v>0</v>
      </c>
      <c r="D42" s="70">
        <f t="shared" si="1"/>
        <v>0</v>
      </c>
      <c r="E42" s="70">
        <f t="shared" si="11"/>
        <v>0</v>
      </c>
      <c r="F42" s="70">
        <f t="shared" si="12"/>
        <v>0</v>
      </c>
      <c r="G42" s="14">
        <f t="shared" si="2"/>
        <v>0</v>
      </c>
      <c r="H42" s="74">
        <f t="shared" si="3"/>
        <v>0</v>
      </c>
      <c r="J42" s="12">
        <f t="shared" si="19"/>
        <v>34</v>
      </c>
      <c r="K42" s="70">
        <f t="shared" si="4"/>
        <v>0</v>
      </c>
      <c r="L42" s="70">
        <f t="shared" si="13"/>
        <v>0</v>
      </c>
      <c r="M42" s="70">
        <f t="shared" si="14"/>
        <v>0</v>
      </c>
      <c r="N42" s="70">
        <f t="shared" si="15"/>
        <v>0</v>
      </c>
      <c r="O42" s="14">
        <f t="shared" si="5"/>
        <v>0</v>
      </c>
      <c r="P42" s="53">
        <f t="shared" si="6"/>
        <v>0</v>
      </c>
      <c r="R42" s="12">
        <f t="shared" si="20"/>
        <v>34</v>
      </c>
      <c r="S42" s="70">
        <f t="shared" si="7"/>
        <v>0</v>
      </c>
      <c r="T42" s="70">
        <f t="shared" si="16"/>
        <v>0</v>
      </c>
      <c r="U42" s="70">
        <f t="shared" si="8"/>
        <v>0</v>
      </c>
      <c r="V42" s="70">
        <f t="shared" si="17"/>
        <v>0</v>
      </c>
      <c r="W42" s="14">
        <f t="shared" si="9"/>
        <v>0</v>
      </c>
      <c r="X42" s="53">
        <f t="shared" si="10"/>
        <v>0</v>
      </c>
    </row>
    <row r="43" spans="2:24" ht="20.100000000000001" customHeight="1" x14ac:dyDescent="0.25">
      <c r="B43" s="12">
        <f t="shared" si="18"/>
        <v>35</v>
      </c>
      <c r="C43" s="70">
        <f t="shared" si="0"/>
        <v>0</v>
      </c>
      <c r="D43" s="70">
        <f t="shared" si="1"/>
        <v>0</v>
      </c>
      <c r="E43" s="70">
        <f t="shared" si="11"/>
        <v>0</v>
      </c>
      <c r="F43" s="70">
        <f t="shared" si="12"/>
        <v>0</v>
      </c>
      <c r="G43" s="14">
        <f t="shared" si="2"/>
        <v>0</v>
      </c>
      <c r="H43" s="74">
        <f t="shared" si="3"/>
        <v>0</v>
      </c>
      <c r="J43" s="12">
        <f t="shared" si="19"/>
        <v>35</v>
      </c>
      <c r="K43" s="70">
        <f t="shared" si="4"/>
        <v>0</v>
      </c>
      <c r="L43" s="70">
        <f t="shared" si="13"/>
        <v>0</v>
      </c>
      <c r="M43" s="70">
        <f t="shared" si="14"/>
        <v>0</v>
      </c>
      <c r="N43" s="70">
        <f t="shared" si="15"/>
        <v>0</v>
      </c>
      <c r="O43" s="14">
        <f t="shared" si="5"/>
        <v>0</v>
      </c>
      <c r="P43" s="53">
        <f t="shared" si="6"/>
        <v>0</v>
      </c>
      <c r="R43" s="12">
        <f t="shared" si="20"/>
        <v>35</v>
      </c>
      <c r="S43" s="70">
        <f t="shared" si="7"/>
        <v>0</v>
      </c>
      <c r="T43" s="70">
        <f t="shared" si="16"/>
        <v>0</v>
      </c>
      <c r="U43" s="70">
        <f t="shared" si="8"/>
        <v>0</v>
      </c>
      <c r="V43" s="70">
        <f t="shared" si="17"/>
        <v>0</v>
      </c>
      <c r="W43" s="14">
        <f t="shared" si="9"/>
        <v>0</v>
      </c>
      <c r="X43" s="53">
        <f t="shared" si="10"/>
        <v>0</v>
      </c>
    </row>
    <row r="44" spans="2:24" ht="20.100000000000001" customHeight="1" x14ac:dyDescent="0.25">
      <c r="B44" s="12">
        <f t="shared" si="18"/>
        <v>36</v>
      </c>
      <c r="C44" s="70">
        <f t="shared" si="0"/>
        <v>0</v>
      </c>
      <c r="D44" s="70">
        <f t="shared" si="1"/>
        <v>0</v>
      </c>
      <c r="E44" s="70">
        <f t="shared" si="11"/>
        <v>0</v>
      </c>
      <c r="F44" s="70">
        <f t="shared" si="12"/>
        <v>0</v>
      </c>
      <c r="G44" s="14">
        <f t="shared" si="2"/>
        <v>0</v>
      </c>
      <c r="H44" s="74">
        <f t="shared" si="3"/>
        <v>0</v>
      </c>
      <c r="J44" s="12">
        <f t="shared" si="19"/>
        <v>36</v>
      </c>
      <c r="K44" s="70">
        <f t="shared" si="4"/>
        <v>0</v>
      </c>
      <c r="L44" s="70">
        <f t="shared" si="13"/>
        <v>0</v>
      </c>
      <c r="M44" s="70">
        <f t="shared" si="14"/>
        <v>0</v>
      </c>
      <c r="N44" s="70">
        <f t="shared" si="15"/>
        <v>0</v>
      </c>
      <c r="O44" s="14">
        <f t="shared" si="5"/>
        <v>0</v>
      </c>
      <c r="P44" s="53">
        <f t="shared" si="6"/>
        <v>0</v>
      </c>
      <c r="R44" s="12">
        <f t="shared" si="20"/>
        <v>36</v>
      </c>
      <c r="S44" s="70">
        <f t="shared" si="7"/>
        <v>0</v>
      </c>
      <c r="T44" s="70">
        <f t="shared" si="16"/>
        <v>0</v>
      </c>
      <c r="U44" s="70">
        <f t="shared" si="8"/>
        <v>0</v>
      </c>
      <c r="V44" s="70">
        <f t="shared" si="17"/>
        <v>0</v>
      </c>
      <c r="W44" s="14">
        <f t="shared" si="9"/>
        <v>0</v>
      </c>
      <c r="X44" s="53">
        <f t="shared" si="10"/>
        <v>0</v>
      </c>
    </row>
    <row r="45" spans="2:24" ht="20.100000000000001" customHeight="1" x14ac:dyDescent="0.25">
      <c r="B45" s="12">
        <f t="shared" si="18"/>
        <v>37</v>
      </c>
      <c r="C45" s="70">
        <f t="shared" si="0"/>
        <v>0</v>
      </c>
      <c r="D45" s="70">
        <f t="shared" si="1"/>
        <v>0</v>
      </c>
      <c r="E45" s="70">
        <f t="shared" si="11"/>
        <v>0</v>
      </c>
      <c r="F45" s="70">
        <f t="shared" si="12"/>
        <v>0</v>
      </c>
      <c r="G45" s="14">
        <f t="shared" si="2"/>
        <v>0</v>
      </c>
      <c r="H45" s="74">
        <f t="shared" si="3"/>
        <v>0</v>
      </c>
      <c r="J45" s="12">
        <f t="shared" si="19"/>
        <v>37</v>
      </c>
      <c r="K45" s="70">
        <f t="shared" si="4"/>
        <v>0</v>
      </c>
      <c r="L45" s="70">
        <f t="shared" si="13"/>
        <v>0</v>
      </c>
      <c r="M45" s="70">
        <f t="shared" si="14"/>
        <v>0</v>
      </c>
      <c r="N45" s="70">
        <f t="shared" si="15"/>
        <v>0</v>
      </c>
      <c r="O45" s="14">
        <f t="shared" si="5"/>
        <v>0</v>
      </c>
      <c r="P45" s="53">
        <f t="shared" si="6"/>
        <v>0</v>
      </c>
      <c r="R45" s="12">
        <f t="shared" si="20"/>
        <v>37</v>
      </c>
      <c r="S45" s="70">
        <f t="shared" si="7"/>
        <v>0</v>
      </c>
      <c r="T45" s="70">
        <f t="shared" si="16"/>
        <v>0</v>
      </c>
      <c r="U45" s="70">
        <f t="shared" si="8"/>
        <v>0</v>
      </c>
      <c r="V45" s="70">
        <f t="shared" si="17"/>
        <v>0</v>
      </c>
      <c r="W45" s="14">
        <f t="shared" si="9"/>
        <v>0</v>
      </c>
      <c r="X45" s="53">
        <f t="shared" si="10"/>
        <v>0</v>
      </c>
    </row>
    <row r="46" spans="2:24" ht="20.100000000000001" customHeight="1" x14ac:dyDescent="0.25">
      <c r="B46" s="12">
        <f t="shared" si="18"/>
        <v>38</v>
      </c>
      <c r="C46" s="70">
        <f t="shared" si="0"/>
        <v>0</v>
      </c>
      <c r="D46" s="70">
        <f t="shared" si="1"/>
        <v>0</v>
      </c>
      <c r="E46" s="70">
        <f t="shared" si="11"/>
        <v>0</v>
      </c>
      <c r="F46" s="70">
        <f t="shared" si="12"/>
        <v>0</v>
      </c>
      <c r="G46" s="14">
        <f t="shared" si="2"/>
        <v>0</v>
      </c>
      <c r="H46" s="74">
        <f t="shared" si="3"/>
        <v>0</v>
      </c>
      <c r="J46" s="12">
        <f t="shared" si="19"/>
        <v>38</v>
      </c>
      <c r="K46" s="70">
        <f t="shared" si="4"/>
        <v>0</v>
      </c>
      <c r="L46" s="70">
        <f t="shared" si="13"/>
        <v>0</v>
      </c>
      <c r="M46" s="70">
        <f t="shared" si="14"/>
        <v>0</v>
      </c>
      <c r="N46" s="70">
        <f t="shared" si="15"/>
        <v>0</v>
      </c>
      <c r="O46" s="14">
        <f t="shared" si="5"/>
        <v>0</v>
      </c>
      <c r="P46" s="53">
        <f t="shared" si="6"/>
        <v>0</v>
      </c>
      <c r="R46" s="12">
        <f t="shared" si="20"/>
        <v>38</v>
      </c>
      <c r="S46" s="70">
        <f t="shared" si="7"/>
        <v>0</v>
      </c>
      <c r="T46" s="70">
        <f t="shared" si="16"/>
        <v>0</v>
      </c>
      <c r="U46" s="70">
        <f t="shared" si="8"/>
        <v>0</v>
      </c>
      <c r="V46" s="70">
        <f t="shared" si="17"/>
        <v>0</v>
      </c>
      <c r="W46" s="14">
        <f t="shared" si="9"/>
        <v>0</v>
      </c>
      <c r="X46" s="53">
        <f t="shared" si="10"/>
        <v>0</v>
      </c>
    </row>
    <row r="47" spans="2:24" ht="20.100000000000001" customHeight="1" x14ac:dyDescent="0.25">
      <c r="B47" s="12">
        <f t="shared" si="18"/>
        <v>39</v>
      </c>
      <c r="C47" s="70">
        <f t="shared" si="0"/>
        <v>0</v>
      </c>
      <c r="D47" s="70">
        <f t="shared" si="1"/>
        <v>0</v>
      </c>
      <c r="E47" s="70">
        <f t="shared" si="11"/>
        <v>0</v>
      </c>
      <c r="F47" s="70">
        <f t="shared" si="12"/>
        <v>0</v>
      </c>
      <c r="G47" s="14">
        <f t="shared" si="2"/>
        <v>0</v>
      </c>
      <c r="H47" s="74">
        <f t="shared" si="3"/>
        <v>0</v>
      </c>
      <c r="J47" s="12">
        <f t="shared" si="19"/>
        <v>39</v>
      </c>
      <c r="K47" s="70">
        <f t="shared" si="4"/>
        <v>0</v>
      </c>
      <c r="L47" s="70">
        <f t="shared" si="13"/>
        <v>0</v>
      </c>
      <c r="M47" s="70">
        <f t="shared" si="14"/>
        <v>0</v>
      </c>
      <c r="N47" s="70">
        <f t="shared" si="15"/>
        <v>0</v>
      </c>
      <c r="O47" s="14">
        <f t="shared" si="5"/>
        <v>0</v>
      </c>
      <c r="P47" s="53">
        <f t="shared" si="6"/>
        <v>0</v>
      </c>
      <c r="R47" s="12">
        <f t="shared" si="20"/>
        <v>39</v>
      </c>
      <c r="S47" s="70">
        <f t="shared" si="7"/>
        <v>0</v>
      </c>
      <c r="T47" s="70">
        <f t="shared" si="16"/>
        <v>0</v>
      </c>
      <c r="U47" s="70">
        <f t="shared" si="8"/>
        <v>0</v>
      </c>
      <c r="V47" s="70">
        <f t="shared" si="17"/>
        <v>0</v>
      </c>
      <c r="W47" s="14">
        <f t="shared" si="9"/>
        <v>0</v>
      </c>
      <c r="X47" s="53">
        <f t="shared" si="10"/>
        <v>0</v>
      </c>
    </row>
    <row r="48" spans="2:24" ht="20.100000000000001" customHeight="1" x14ac:dyDescent="0.25">
      <c r="B48" s="12">
        <f t="shared" si="18"/>
        <v>40</v>
      </c>
      <c r="C48" s="70">
        <f t="shared" si="0"/>
        <v>0</v>
      </c>
      <c r="D48" s="70">
        <f t="shared" si="1"/>
        <v>0</v>
      </c>
      <c r="E48" s="70">
        <f t="shared" si="11"/>
        <v>0</v>
      </c>
      <c r="F48" s="70">
        <f t="shared" si="12"/>
        <v>0</v>
      </c>
      <c r="G48" s="14">
        <f t="shared" si="2"/>
        <v>0</v>
      </c>
      <c r="H48" s="74">
        <f t="shared" si="3"/>
        <v>0</v>
      </c>
      <c r="J48" s="12">
        <f t="shared" si="19"/>
        <v>40</v>
      </c>
      <c r="K48" s="70">
        <f t="shared" si="4"/>
        <v>0</v>
      </c>
      <c r="L48" s="70">
        <f t="shared" si="13"/>
        <v>0</v>
      </c>
      <c r="M48" s="70">
        <f t="shared" si="14"/>
        <v>0</v>
      </c>
      <c r="N48" s="70">
        <f t="shared" si="15"/>
        <v>0</v>
      </c>
      <c r="O48" s="14">
        <f t="shared" si="5"/>
        <v>0</v>
      </c>
      <c r="P48" s="53">
        <f t="shared" si="6"/>
        <v>0</v>
      </c>
      <c r="R48" s="12">
        <f t="shared" si="20"/>
        <v>40</v>
      </c>
      <c r="S48" s="70">
        <f t="shared" si="7"/>
        <v>0</v>
      </c>
      <c r="T48" s="70">
        <f t="shared" si="16"/>
        <v>0</v>
      </c>
      <c r="U48" s="70">
        <f t="shared" si="8"/>
        <v>0</v>
      </c>
      <c r="V48" s="70">
        <f t="shared" si="17"/>
        <v>0</v>
      </c>
      <c r="W48" s="14">
        <f t="shared" si="9"/>
        <v>0</v>
      </c>
      <c r="X48" s="53">
        <f t="shared" si="10"/>
        <v>0</v>
      </c>
    </row>
    <row r="49" spans="2:24" ht="20.100000000000001" customHeight="1" x14ac:dyDescent="0.25">
      <c r="B49" s="12">
        <f t="shared" si="18"/>
        <v>41</v>
      </c>
      <c r="C49" s="70">
        <f t="shared" si="0"/>
        <v>0</v>
      </c>
      <c r="D49" s="70">
        <f t="shared" si="1"/>
        <v>0</v>
      </c>
      <c r="E49" s="70">
        <f t="shared" si="11"/>
        <v>0</v>
      </c>
      <c r="F49" s="70">
        <f t="shared" si="12"/>
        <v>0</v>
      </c>
      <c r="G49" s="14">
        <f t="shared" si="2"/>
        <v>0</v>
      </c>
      <c r="H49" s="74">
        <f t="shared" si="3"/>
        <v>0</v>
      </c>
      <c r="J49" s="12">
        <f t="shared" si="19"/>
        <v>41</v>
      </c>
      <c r="K49" s="70">
        <f t="shared" si="4"/>
        <v>0</v>
      </c>
      <c r="L49" s="70">
        <f t="shared" si="13"/>
        <v>0</v>
      </c>
      <c r="M49" s="70">
        <f t="shared" si="14"/>
        <v>0</v>
      </c>
      <c r="N49" s="70">
        <f t="shared" si="15"/>
        <v>0</v>
      </c>
      <c r="O49" s="14">
        <f t="shared" si="5"/>
        <v>0</v>
      </c>
      <c r="P49" s="53">
        <f t="shared" si="6"/>
        <v>0</v>
      </c>
      <c r="R49" s="12">
        <f t="shared" si="20"/>
        <v>41</v>
      </c>
      <c r="S49" s="70">
        <f t="shared" si="7"/>
        <v>0</v>
      </c>
      <c r="T49" s="70">
        <f t="shared" si="16"/>
        <v>0</v>
      </c>
      <c r="U49" s="70">
        <f t="shared" si="8"/>
        <v>0</v>
      </c>
      <c r="V49" s="70">
        <f t="shared" si="17"/>
        <v>0</v>
      </c>
      <c r="W49" s="14">
        <f t="shared" si="9"/>
        <v>0</v>
      </c>
      <c r="X49" s="53">
        <f t="shared" si="10"/>
        <v>0</v>
      </c>
    </row>
    <row r="50" spans="2:24" ht="20.100000000000001" customHeight="1" x14ac:dyDescent="0.25">
      <c r="B50" s="12">
        <f t="shared" si="18"/>
        <v>42</v>
      </c>
      <c r="C50" s="70">
        <f t="shared" si="0"/>
        <v>0</v>
      </c>
      <c r="D50" s="70">
        <f t="shared" si="1"/>
        <v>0</v>
      </c>
      <c r="E50" s="70">
        <f t="shared" si="11"/>
        <v>0</v>
      </c>
      <c r="F50" s="70">
        <f t="shared" si="12"/>
        <v>0</v>
      </c>
      <c r="G50" s="14">
        <f t="shared" si="2"/>
        <v>0</v>
      </c>
      <c r="H50" s="74">
        <f t="shared" si="3"/>
        <v>0</v>
      </c>
      <c r="J50" s="12">
        <f t="shared" si="19"/>
        <v>42</v>
      </c>
      <c r="K50" s="70">
        <f t="shared" si="4"/>
        <v>0</v>
      </c>
      <c r="L50" s="70">
        <f t="shared" si="13"/>
        <v>0</v>
      </c>
      <c r="M50" s="70">
        <f t="shared" si="14"/>
        <v>0</v>
      </c>
      <c r="N50" s="70">
        <f t="shared" si="15"/>
        <v>0</v>
      </c>
      <c r="O50" s="14">
        <f t="shared" si="5"/>
        <v>0</v>
      </c>
      <c r="P50" s="53">
        <f t="shared" si="6"/>
        <v>0</v>
      </c>
      <c r="R50" s="12">
        <f t="shared" si="20"/>
        <v>42</v>
      </c>
      <c r="S50" s="70">
        <f t="shared" si="7"/>
        <v>0</v>
      </c>
      <c r="T50" s="70">
        <f t="shared" si="16"/>
        <v>0</v>
      </c>
      <c r="U50" s="70">
        <f t="shared" si="8"/>
        <v>0</v>
      </c>
      <c r="V50" s="70">
        <f t="shared" si="17"/>
        <v>0</v>
      </c>
      <c r="W50" s="14">
        <f t="shared" si="9"/>
        <v>0</v>
      </c>
      <c r="X50" s="53">
        <f t="shared" si="10"/>
        <v>0</v>
      </c>
    </row>
    <row r="51" spans="2:24" ht="20.100000000000001" customHeight="1" x14ac:dyDescent="0.25">
      <c r="B51" s="12">
        <f t="shared" si="18"/>
        <v>43</v>
      </c>
      <c r="C51" s="70">
        <f t="shared" si="0"/>
        <v>0</v>
      </c>
      <c r="D51" s="70">
        <f t="shared" si="1"/>
        <v>0</v>
      </c>
      <c r="E51" s="70">
        <f t="shared" si="11"/>
        <v>0</v>
      </c>
      <c r="F51" s="70">
        <f t="shared" si="12"/>
        <v>0</v>
      </c>
      <c r="G51" s="14">
        <f t="shared" si="2"/>
        <v>0</v>
      </c>
      <c r="H51" s="74">
        <f t="shared" si="3"/>
        <v>0</v>
      </c>
      <c r="J51" s="12">
        <f t="shared" si="19"/>
        <v>43</v>
      </c>
      <c r="K51" s="70">
        <f t="shared" si="4"/>
        <v>0</v>
      </c>
      <c r="L51" s="70">
        <f t="shared" si="13"/>
        <v>0</v>
      </c>
      <c r="M51" s="70">
        <f t="shared" si="14"/>
        <v>0</v>
      </c>
      <c r="N51" s="70">
        <f t="shared" si="15"/>
        <v>0</v>
      </c>
      <c r="O51" s="14">
        <f t="shared" si="5"/>
        <v>0</v>
      </c>
      <c r="P51" s="53">
        <f t="shared" si="6"/>
        <v>0</v>
      </c>
      <c r="R51" s="12">
        <f t="shared" si="20"/>
        <v>43</v>
      </c>
      <c r="S51" s="70">
        <f t="shared" si="7"/>
        <v>0</v>
      </c>
      <c r="T51" s="70">
        <f t="shared" si="16"/>
        <v>0</v>
      </c>
      <c r="U51" s="70">
        <f t="shared" si="8"/>
        <v>0</v>
      </c>
      <c r="V51" s="70">
        <f t="shared" si="17"/>
        <v>0</v>
      </c>
      <c r="W51" s="14">
        <f t="shared" si="9"/>
        <v>0</v>
      </c>
      <c r="X51" s="53">
        <f t="shared" si="10"/>
        <v>0</v>
      </c>
    </row>
    <row r="52" spans="2:24" ht="20.100000000000001" customHeight="1" x14ac:dyDescent="0.25">
      <c r="B52" s="12">
        <f t="shared" si="18"/>
        <v>44</v>
      </c>
      <c r="C52" s="70">
        <f t="shared" si="0"/>
        <v>0</v>
      </c>
      <c r="D52" s="70">
        <f t="shared" si="1"/>
        <v>0</v>
      </c>
      <c r="E52" s="70">
        <f t="shared" si="11"/>
        <v>0</v>
      </c>
      <c r="F52" s="70">
        <f t="shared" si="12"/>
        <v>0</v>
      </c>
      <c r="G52" s="14">
        <f t="shared" si="2"/>
        <v>0</v>
      </c>
      <c r="H52" s="74">
        <f t="shared" si="3"/>
        <v>0</v>
      </c>
      <c r="J52" s="12">
        <f t="shared" si="19"/>
        <v>44</v>
      </c>
      <c r="K52" s="70">
        <f t="shared" si="4"/>
        <v>0</v>
      </c>
      <c r="L52" s="70">
        <f t="shared" si="13"/>
        <v>0</v>
      </c>
      <c r="M52" s="70">
        <f t="shared" si="14"/>
        <v>0</v>
      </c>
      <c r="N52" s="70">
        <f t="shared" si="15"/>
        <v>0</v>
      </c>
      <c r="O52" s="14">
        <f t="shared" si="5"/>
        <v>0</v>
      </c>
      <c r="P52" s="53">
        <f t="shared" si="6"/>
        <v>0</v>
      </c>
      <c r="R52" s="12">
        <f t="shared" si="20"/>
        <v>44</v>
      </c>
      <c r="S52" s="70">
        <f t="shared" si="7"/>
        <v>0</v>
      </c>
      <c r="T52" s="70">
        <f t="shared" si="16"/>
        <v>0</v>
      </c>
      <c r="U52" s="70">
        <f t="shared" si="8"/>
        <v>0</v>
      </c>
      <c r="V52" s="70">
        <f t="shared" si="17"/>
        <v>0</v>
      </c>
      <c r="W52" s="14">
        <f t="shared" si="9"/>
        <v>0</v>
      </c>
      <c r="X52" s="53">
        <f t="shared" si="10"/>
        <v>0</v>
      </c>
    </row>
    <row r="53" spans="2:24" ht="20.100000000000001" customHeight="1" x14ac:dyDescent="0.25">
      <c r="B53" s="12">
        <f t="shared" si="18"/>
        <v>45</v>
      </c>
      <c r="C53" s="70">
        <f t="shared" si="0"/>
        <v>0</v>
      </c>
      <c r="D53" s="70">
        <f t="shared" si="1"/>
        <v>0</v>
      </c>
      <c r="E53" s="70">
        <f t="shared" si="11"/>
        <v>0</v>
      </c>
      <c r="F53" s="70">
        <f t="shared" si="12"/>
        <v>0</v>
      </c>
      <c r="G53" s="14">
        <f t="shared" si="2"/>
        <v>0</v>
      </c>
      <c r="H53" s="74">
        <f t="shared" si="3"/>
        <v>0</v>
      </c>
      <c r="J53" s="12">
        <f t="shared" si="19"/>
        <v>45</v>
      </c>
      <c r="K53" s="70">
        <f t="shared" si="4"/>
        <v>0</v>
      </c>
      <c r="L53" s="70">
        <f t="shared" si="13"/>
        <v>0</v>
      </c>
      <c r="M53" s="70">
        <f t="shared" si="14"/>
        <v>0</v>
      </c>
      <c r="N53" s="70">
        <f t="shared" si="15"/>
        <v>0</v>
      </c>
      <c r="O53" s="14">
        <f t="shared" si="5"/>
        <v>0</v>
      </c>
      <c r="P53" s="53">
        <f t="shared" si="6"/>
        <v>0</v>
      </c>
      <c r="R53" s="12">
        <f t="shared" si="20"/>
        <v>45</v>
      </c>
      <c r="S53" s="70">
        <f t="shared" si="7"/>
        <v>0</v>
      </c>
      <c r="T53" s="70">
        <f t="shared" si="16"/>
        <v>0</v>
      </c>
      <c r="U53" s="70">
        <f t="shared" si="8"/>
        <v>0</v>
      </c>
      <c r="V53" s="70">
        <f t="shared" si="17"/>
        <v>0</v>
      </c>
      <c r="W53" s="14">
        <f t="shared" si="9"/>
        <v>0</v>
      </c>
      <c r="X53" s="53">
        <f t="shared" si="10"/>
        <v>0</v>
      </c>
    </row>
    <row r="54" spans="2:24" ht="20.100000000000001" customHeight="1" x14ac:dyDescent="0.25">
      <c r="B54" s="12">
        <f t="shared" si="18"/>
        <v>46</v>
      </c>
      <c r="C54" s="70">
        <f t="shared" si="0"/>
        <v>0</v>
      </c>
      <c r="D54" s="70">
        <f t="shared" si="1"/>
        <v>0</v>
      </c>
      <c r="E54" s="70">
        <f t="shared" si="11"/>
        <v>0</v>
      </c>
      <c r="F54" s="70">
        <f t="shared" si="12"/>
        <v>0</v>
      </c>
      <c r="G54" s="14">
        <f t="shared" si="2"/>
        <v>0</v>
      </c>
      <c r="H54" s="74">
        <f t="shared" si="3"/>
        <v>0</v>
      </c>
      <c r="J54" s="12">
        <f t="shared" si="19"/>
        <v>46</v>
      </c>
      <c r="K54" s="70">
        <f t="shared" si="4"/>
        <v>0</v>
      </c>
      <c r="L54" s="70">
        <f t="shared" si="13"/>
        <v>0</v>
      </c>
      <c r="M54" s="70">
        <f t="shared" si="14"/>
        <v>0</v>
      </c>
      <c r="N54" s="70">
        <f t="shared" si="15"/>
        <v>0</v>
      </c>
      <c r="O54" s="14">
        <f t="shared" si="5"/>
        <v>0</v>
      </c>
      <c r="P54" s="53">
        <f t="shared" si="6"/>
        <v>0</v>
      </c>
      <c r="R54" s="12">
        <f t="shared" si="20"/>
        <v>46</v>
      </c>
      <c r="S54" s="70">
        <f t="shared" si="7"/>
        <v>0</v>
      </c>
      <c r="T54" s="70">
        <f t="shared" si="16"/>
        <v>0</v>
      </c>
      <c r="U54" s="70">
        <f t="shared" si="8"/>
        <v>0</v>
      </c>
      <c r="V54" s="70">
        <f t="shared" si="17"/>
        <v>0</v>
      </c>
      <c r="W54" s="14">
        <f t="shared" si="9"/>
        <v>0</v>
      </c>
      <c r="X54" s="53">
        <f t="shared" si="10"/>
        <v>0</v>
      </c>
    </row>
    <row r="55" spans="2:24" ht="20.100000000000001" customHeight="1" x14ac:dyDescent="0.25">
      <c r="B55" s="12">
        <f t="shared" si="18"/>
        <v>47</v>
      </c>
      <c r="C55" s="70">
        <f t="shared" si="0"/>
        <v>0</v>
      </c>
      <c r="D55" s="70">
        <f t="shared" si="1"/>
        <v>0</v>
      </c>
      <c r="E55" s="70">
        <f t="shared" si="11"/>
        <v>0</v>
      </c>
      <c r="F55" s="70">
        <f t="shared" si="12"/>
        <v>0</v>
      </c>
      <c r="G55" s="14">
        <f t="shared" si="2"/>
        <v>0</v>
      </c>
      <c r="H55" s="74">
        <f t="shared" si="3"/>
        <v>0</v>
      </c>
      <c r="J55" s="12">
        <f t="shared" si="19"/>
        <v>47</v>
      </c>
      <c r="K55" s="70">
        <f t="shared" si="4"/>
        <v>0</v>
      </c>
      <c r="L55" s="70">
        <f t="shared" si="13"/>
        <v>0</v>
      </c>
      <c r="M55" s="70">
        <f t="shared" si="14"/>
        <v>0</v>
      </c>
      <c r="N55" s="70">
        <f t="shared" si="15"/>
        <v>0</v>
      </c>
      <c r="O55" s="14">
        <f t="shared" si="5"/>
        <v>0</v>
      </c>
      <c r="P55" s="53">
        <f t="shared" si="6"/>
        <v>0</v>
      </c>
      <c r="R55" s="12">
        <f t="shared" si="20"/>
        <v>47</v>
      </c>
      <c r="S55" s="70">
        <f t="shared" si="7"/>
        <v>0</v>
      </c>
      <c r="T55" s="70">
        <f t="shared" si="16"/>
        <v>0</v>
      </c>
      <c r="U55" s="70">
        <f t="shared" si="8"/>
        <v>0</v>
      </c>
      <c r="V55" s="70">
        <f t="shared" si="17"/>
        <v>0</v>
      </c>
      <c r="W55" s="14">
        <f t="shared" si="9"/>
        <v>0</v>
      </c>
      <c r="X55" s="53">
        <f t="shared" si="10"/>
        <v>0</v>
      </c>
    </row>
    <row r="56" spans="2:24" ht="20.100000000000001" customHeight="1" x14ac:dyDescent="0.25">
      <c r="B56" s="12">
        <f t="shared" si="18"/>
        <v>48</v>
      </c>
      <c r="C56" s="70">
        <f t="shared" si="0"/>
        <v>0</v>
      </c>
      <c r="D56" s="70">
        <f t="shared" si="1"/>
        <v>0</v>
      </c>
      <c r="E56" s="70">
        <f t="shared" si="11"/>
        <v>0</v>
      </c>
      <c r="F56" s="70">
        <f t="shared" si="12"/>
        <v>0</v>
      </c>
      <c r="G56" s="14">
        <f t="shared" si="2"/>
        <v>0</v>
      </c>
      <c r="H56" s="74">
        <f t="shared" si="3"/>
        <v>0</v>
      </c>
      <c r="J56" s="12">
        <f t="shared" si="19"/>
        <v>48</v>
      </c>
      <c r="K56" s="70">
        <f t="shared" si="4"/>
        <v>0</v>
      </c>
      <c r="L56" s="70">
        <f t="shared" si="13"/>
        <v>0</v>
      </c>
      <c r="M56" s="70">
        <f t="shared" si="14"/>
        <v>0</v>
      </c>
      <c r="N56" s="70">
        <f t="shared" si="15"/>
        <v>0</v>
      </c>
      <c r="O56" s="14">
        <f t="shared" si="5"/>
        <v>0</v>
      </c>
      <c r="P56" s="53">
        <f t="shared" si="6"/>
        <v>0</v>
      </c>
      <c r="R56" s="12">
        <f t="shared" si="20"/>
        <v>48</v>
      </c>
      <c r="S56" s="70">
        <f t="shared" si="7"/>
        <v>0</v>
      </c>
      <c r="T56" s="70">
        <f t="shared" si="16"/>
        <v>0</v>
      </c>
      <c r="U56" s="70">
        <f t="shared" si="8"/>
        <v>0</v>
      </c>
      <c r="V56" s="70">
        <f t="shared" si="17"/>
        <v>0</v>
      </c>
      <c r="W56" s="14">
        <f t="shared" si="9"/>
        <v>0</v>
      </c>
      <c r="X56" s="53">
        <f t="shared" si="10"/>
        <v>0</v>
      </c>
    </row>
    <row r="57" spans="2:24" ht="20.100000000000001" customHeight="1" x14ac:dyDescent="0.25">
      <c r="B57" s="12">
        <f t="shared" si="18"/>
        <v>49</v>
      </c>
      <c r="C57" s="70">
        <f t="shared" si="0"/>
        <v>0</v>
      </c>
      <c r="D57" s="70">
        <f t="shared" si="1"/>
        <v>0</v>
      </c>
      <c r="E57" s="70">
        <f t="shared" si="11"/>
        <v>0</v>
      </c>
      <c r="F57" s="70">
        <f t="shared" si="12"/>
        <v>0</v>
      </c>
      <c r="G57" s="14">
        <f t="shared" si="2"/>
        <v>0</v>
      </c>
      <c r="H57" s="74">
        <f t="shared" si="3"/>
        <v>0</v>
      </c>
      <c r="J57" s="12">
        <f t="shared" si="19"/>
        <v>49</v>
      </c>
      <c r="K57" s="70">
        <f t="shared" si="4"/>
        <v>0</v>
      </c>
      <c r="L57" s="70">
        <f t="shared" si="13"/>
        <v>0</v>
      </c>
      <c r="M57" s="70">
        <f t="shared" si="14"/>
        <v>0</v>
      </c>
      <c r="N57" s="70">
        <f t="shared" si="15"/>
        <v>0</v>
      </c>
      <c r="O57" s="14">
        <f t="shared" si="5"/>
        <v>0</v>
      </c>
      <c r="P57" s="53">
        <f t="shared" si="6"/>
        <v>0</v>
      </c>
      <c r="R57" s="12">
        <f t="shared" si="20"/>
        <v>49</v>
      </c>
      <c r="S57" s="70">
        <f t="shared" si="7"/>
        <v>0</v>
      </c>
      <c r="T57" s="70">
        <f t="shared" si="16"/>
        <v>0</v>
      </c>
      <c r="U57" s="70">
        <f t="shared" si="8"/>
        <v>0</v>
      </c>
      <c r="V57" s="70">
        <f t="shared" si="17"/>
        <v>0</v>
      </c>
      <c r="W57" s="14">
        <f t="shared" si="9"/>
        <v>0</v>
      </c>
      <c r="X57" s="53">
        <f t="shared" si="10"/>
        <v>0</v>
      </c>
    </row>
    <row r="58" spans="2:24" ht="20.100000000000001" customHeight="1" x14ac:dyDescent="0.25">
      <c r="B58" s="12">
        <f t="shared" si="18"/>
        <v>50</v>
      </c>
      <c r="C58" s="70">
        <f t="shared" si="0"/>
        <v>0</v>
      </c>
      <c r="D58" s="70">
        <f t="shared" si="1"/>
        <v>0</v>
      </c>
      <c r="E58" s="70">
        <f t="shared" si="11"/>
        <v>0</v>
      </c>
      <c r="F58" s="70">
        <f t="shared" si="12"/>
        <v>0</v>
      </c>
      <c r="G58" s="14">
        <f t="shared" si="2"/>
        <v>0</v>
      </c>
      <c r="H58" s="74">
        <f t="shared" si="3"/>
        <v>0</v>
      </c>
      <c r="J58" s="12">
        <f t="shared" si="19"/>
        <v>50</v>
      </c>
      <c r="K58" s="70">
        <f t="shared" si="4"/>
        <v>0</v>
      </c>
      <c r="L58" s="70">
        <f t="shared" si="13"/>
        <v>0</v>
      </c>
      <c r="M58" s="70">
        <f t="shared" si="14"/>
        <v>0</v>
      </c>
      <c r="N58" s="70">
        <f t="shared" si="15"/>
        <v>0</v>
      </c>
      <c r="O58" s="14">
        <f t="shared" si="5"/>
        <v>0</v>
      </c>
      <c r="P58" s="53">
        <f t="shared" si="6"/>
        <v>0</v>
      </c>
      <c r="R58" s="12">
        <f t="shared" si="20"/>
        <v>50</v>
      </c>
      <c r="S58" s="70">
        <f t="shared" si="7"/>
        <v>0</v>
      </c>
      <c r="T58" s="70">
        <f t="shared" si="16"/>
        <v>0</v>
      </c>
      <c r="U58" s="70">
        <f t="shared" si="8"/>
        <v>0</v>
      </c>
      <c r="V58" s="70">
        <f t="shared" si="17"/>
        <v>0</v>
      </c>
      <c r="W58" s="14">
        <f t="shared" si="9"/>
        <v>0</v>
      </c>
      <c r="X58" s="53">
        <f t="shared" si="10"/>
        <v>0</v>
      </c>
    </row>
    <row r="59" spans="2:24" ht="20.100000000000001" customHeight="1" x14ac:dyDescent="0.25">
      <c r="B59" s="12">
        <f t="shared" si="18"/>
        <v>51</v>
      </c>
      <c r="C59" s="70">
        <f t="shared" si="0"/>
        <v>0</v>
      </c>
      <c r="D59" s="70">
        <f t="shared" si="1"/>
        <v>0</v>
      </c>
      <c r="E59" s="70">
        <f t="shared" si="11"/>
        <v>0</v>
      </c>
      <c r="F59" s="70">
        <f t="shared" si="12"/>
        <v>0</v>
      </c>
      <c r="G59" s="14">
        <f t="shared" si="2"/>
        <v>0</v>
      </c>
      <c r="H59" s="74">
        <f t="shared" si="3"/>
        <v>0</v>
      </c>
      <c r="J59" s="12">
        <f t="shared" si="19"/>
        <v>51</v>
      </c>
      <c r="K59" s="70">
        <f t="shared" si="4"/>
        <v>0</v>
      </c>
      <c r="L59" s="70">
        <f t="shared" si="13"/>
        <v>0</v>
      </c>
      <c r="M59" s="70">
        <f t="shared" si="14"/>
        <v>0</v>
      </c>
      <c r="N59" s="70">
        <f t="shared" si="15"/>
        <v>0</v>
      </c>
      <c r="O59" s="14">
        <f t="shared" si="5"/>
        <v>0</v>
      </c>
      <c r="P59" s="53">
        <f t="shared" si="6"/>
        <v>0</v>
      </c>
      <c r="R59" s="12">
        <f t="shared" si="20"/>
        <v>51</v>
      </c>
      <c r="S59" s="70">
        <f t="shared" si="7"/>
        <v>0</v>
      </c>
      <c r="T59" s="70">
        <f t="shared" si="16"/>
        <v>0</v>
      </c>
      <c r="U59" s="70">
        <f t="shared" si="8"/>
        <v>0</v>
      </c>
      <c r="V59" s="70">
        <f t="shared" si="17"/>
        <v>0</v>
      </c>
      <c r="W59" s="14">
        <f t="shared" si="9"/>
        <v>0</v>
      </c>
      <c r="X59" s="53">
        <f t="shared" si="10"/>
        <v>0</v>
      </c>
    </row>
    <row r="60" spans="2:24" ht="20.100000000000001" customHeight="1" x14ac:dyDescent="0.25">
      <c r="B60" s="12">
        <f t="shared" si="18"/>
        <v>52</v>
      </c>
      <c r="C60" s="70">
        <f t="shared" si="0"/>
        <v>0</v>
      </c>
      <c r="D60" s="70">
        <f t="shared" si="1"/>
        <v>0</v>
      </c>
      <c r="E60" s="70">
        <f t="shared" si="11"/>
        <v>0</v>
      </c>
      <c r="F60" s="70">
        <f t="shared" si="12"/>
        <v>0</v>
      </c>
      <c r="G60" s="14">
        <f t="shared" si="2"/>
        <v>0</v>
      </c>
      <c r="H60" s="74">
        <f t="shared" si="3"/>
        <v>0</v>
      </c>
      <c r="J60" s="12">
        <f t="shared" si="19"/>
        <v>52</v>
      </c>
      <c r="K60" s="70">
        <f t="shared" si="4"/>
        <v>0</v>
      </c>
      <c r="L60" s="70">
        <f t="shared" si="13"/>
        <v>0</v>
      </c>
      <c r="M60" s="70">
        <f t="shared" si="14"/>
        <v>0</v>
      </c>
      <c r="N60" s="70">
        <f t="shared" si="15"/>
        <v>0</v>
      </c>
      <c r="O60" s="14">
        <f t="shared" si="5"/>
        <v>0</v>
      </c>
      <c r="P60" s="53">
        <f t="shared" si="6"/>
        <v>0</v>
      </c>
      <c r="R60" s="12">
        <f t="shared" si="20"/>
        <v>52</v>
      </c>
      <c r="S60" s="70">
        <f t="shared" si="7"/>
        <v>0</v>
      </c>
      <c r="T60" s="70">
        <f t="shared" si="16"/>
        <v>0</v>
      </c>
      <c r="U60" s="70">
        <f t="shared" si="8"/>
        <v>0</v>
      </c>
      <c r="V60" s="70">
        <f t="shared" si="17"/>
        <v>0</v>
      </c>
      <c r="W60" s="14">
        <f t="shared" si="9"/>
        <v>0</v>
      </c>
      <c r="X60" s="53">
        <f t="shared" si="10"/>
        <v>0</v>
      </c>
    </row>
    <row r="61" spans="2:24" ht="20.100000000000001" customHeight="1" x14ac:dyDescent="0.25">
      <c r="B61" s="12">
        <f t="shared" si="18"/>
        <v>53</v>
      </c>
      <c r="C61" s="70">
        <f t="shared" si="0"/>
        <v>0</v>
      </c>
      <c r="D61" s="70">
        <f t="shared" si="1"/>
        <v>0</v>
      </c>
      <c r="E61" s="70">
        <f t="shared" si="11"/>
        <v>0</v>
      </c>
      <c r="F61" s="70">
        <f t="shared" si="12"/>
        <v>0</v>
      </c>
      <c r="G61" s="14">
        <f t="shared" si="2"/>
        <v>0</v>
      </c>
      <c r="H61" s="74">
        <f t="shared" si="3"/>
        <v>0</v>
      </c>
      <c r="J61" s="12">
        <f t="shared" si="19"/>
        <v>53</v>
      </c>
      <c r="K61" s="70">
        <f t="shared" si="4"/>
        <v>0</v>
      </c>
      <c r="L61" s="70">
        <f t="shared" si="13"/>
        <v>0</v>
      </c>
      <c r="M61" s="70">
        <f t="shared" si="14"/>
        <v>0</v>
      </c>
      <c r="N61" s="70">
        <f t="shared" si="15"/>
        <v>0</v>
      </c>
      <c r="O61" s="14">
        <f t="shared" si="5"/>
        <v>0</v>
      </c>
      <c r="P61" s="53">
        <f t="shared" si="6"/>
        <v>0</v>
      </c>
      <c r="R61" s="12">
        <f t="shared" si="20"/>
        <v>53</v>
      </c>
      <c r="S61" s="70">
        <f t="shared" si="7"/>
        <v>0</v>
      </c>
      <c r="T61" s="70">
        <f t="shared" si="16"/>
        <v>0</v>
      </c>
      <c r="U61" s="70">
        <f t="shared" si="8"/>
        <v>0</v>
      </c>
      <c r="V61" s="70">
        <f t="shared" si="17"/>
        <v>0</v>
      </c>
      <c r="W61" s="14">
        <f t="shared" si="9"/>
        <v>0</v>
      </c>
      <c r="X61" s="53">
        <f t="shared" si="10"/>
        <v>0</v>
      </c>
    </row>
    <row r="62" spans="2:24" ht="20.100000000000001" customHeight="1" x14ac:dyDescent="0.25">
      <c r="B62" s="12">
        <f t="shared" si="18"/>
        <v>54</v>
      </c>
      <c r="C62" s="70">
        <f t="shared" si="0"/>
        <v>0</v>
      </c>
      <c r="D62" s="70">
        <f t="shared" si="1"/>
        <v>0</v>
      </c>
      <c r="E62" s="70">
        <f t="shared" si="11"/>
        <v>0</v>
      </c>
      <c r="F62" s="70">
        <f t="shared" si="12"/>
        <v>0</v>
      </c>
      <c r="G62" s="14">
        <f t="shared" si="2"/>
        <v>0</v>
      </c>
      <c r="H62" s="74">
        <f t="shared" si="3"/>
        <v>0</v>
      </c>
      <c r="J62" s="12">
        <f t="shared" si="19"/>
        <v>54</v>
      </c>
      <c r="K62" s="70">
        <f t="shared" si="4"/>
        <v>0</v>
      </c>
      <c r="L62" s="70">
        <f t="shared" si="13"/>
        <v>0</v>
      </c>
      <c r="M62" s="70">
        <f t="shared" si="14"/>
        <v>0</v>
      </c>
      <c r="N62" s="70">
        <f t="shared" si="15"/>
        <v>0</v>
      </c>
      <c r="O62" s="14">
        <f t="shared" si="5"/>
        <v>0</v>
      </c>
      <c r="P62" s="53">
        <f t="shared" si="6"/>
        <v>0</v>
      </c>
      <c r="R62" s="12">
        <f t="shared" si="20"/>
        <v>54</v>
      </c>
      <c r="S62" s="70">
        <f t="shared" si="7"/>
        <v>0</v>
      </c>
      <c r="T62" s="70">
        <f t="shared" si="16"/>
        <v>0</v>
      </c>
      <c r="U62" s="70">
        <f t="shared" si="8"/>
        <v>0</v>
      </c>
      <c r="V62" s="70">
        <f t="shared" si="17"/>
        <v>0</v>
      </c>
      <c r="W62" s="14">
        <f t="shared" si="9"/>
        <v>0</v>
      </c>
      <c r="X62" s="53">
        <f t="shared" si="10"/>
        <v>0</v>
      </c>
    </row>
    <row r="63" spans="2:24" ht="20.100000000000001" customHeight="1" x14ac:dyDescent="0.25">
      <c r="B63" s="12">
        <f t="shared" si="18"/>
        <v>55</v>
      </c>
      <c r="C63" s="70">
        <f t="shared" si="0"/>
        <v>0</v>
      </c>
      <c r="D63" s="70">
        <f t="shared" si="1"/>
        <v>0</v>
      </c>
      <c r="E63" s="70">
        <f t="shared" si="11"/>
        <v>0</v>
      </c>
      <c r="F63" s="70">
        <f t="shared" si="12"/>
        <v>0</v>
      </c>
      <c r="G63" s="14">
        <f t="shared" si="2"/>
        <v>0</v>
      </c>
      <c r="H63" s="74">
        <f t="shared" si="3"/>
        <v>0</v>
      </c>
      <c r="J63" s="12">
        <f t="shared" si="19"/>
        <v>55</v>
      </c>
      <c r="K63" s="70">
        <f t="shared" si="4"/>
        <v>0</v>
      </c>
      <c r="L63" s="70">
        <f t="shared" si="13"/>
        <v>0</v>
      </c>
      <c r="M63" s="70">
        <f t="shared" si="14"/>
        <v>0</v>
      </c>
      <c r="N63" s="70">
        <f t="shared" si="15"/>
        <v>0</v>
      </c>
      <c r="O63" s="14">
        <f t="shared" si="5"/>
        <v>0</v>
      </c>
      <c r="P63" s="53">
        <f t="shared" si="6"/>
        <v>0</v>
      </c>
      <c r="R63" s="12">
        <f t="shared" si="20"/>
        <v>55</v>
      </c>
      <c r="S63" s="70">
        <f t="shared" si="7"/>
        <v>0</v>
      </c>
      <c r="T63" s="70">
        <f t="shared" si="16"/>
        <v>0</v>
      </c>
      <c r="U63" s="70">
        <f t="shared" si="8"/>
        <v>0</v>
      </c>
      <c r="V63" s="70">
        <f t="shared" si="17"/>
        <v>0</v>
      </c>
      <c r="W63" s="14">
        <f t="shared" si="9"/>
        <v>0</v>
      </c>
      <c r="X63" s="53">
        <f t="shared" si="10"/>
        <v>0</v>
      </c>
    </row>
    <row r="64" spans="2:24" ht="20.100000000000001" customHeight="1" x14ac:dyDescent="0.25">
      <c r="B64" s="12">
        <f t="shared" si="18"/>
        <v>56</v>
      </c>
      <c r="C64" s="70">
        <f t="shared" si="0"/>
        <v>0</v>
      </c>
      <c r="D64" s="70">
        <f t="shared" si="1"/>
        <v>0</v>
      </c>
      <c r="E64" s="70">
        <f t="shared" si="11"/>
        <v>0</v>
      </c>
      <c r="F64" s="70">
        <f t="shared" si="12"/>
        <v>0</v>
      </c>
      <c r="G64" s="14">
        <f t="shared" si="2"/>
        <v>0</v>
      </c>
      <c r="H64" s="74">
        <f t="shared" si="3"/>
        <v>0</v>
      </c>
      <c r="J64" s="12">
        <f t="shared" si="19"/>
        <v>56</v>
      </c>
      <c r="K64" s="70">
        <f t="shared" si="4"/>
        <v>0</v>
      </c>
      <c r="L64" s="70">
        <f t="shared" si="13"/>
        <v>0</v>
      </c>
      <c r="M64" s="70">
        <f t="shared" si="14"/>
        <v>0</v>
      </c>
      <c r="N64" s="70">
        <f t="shared" si="15"/>
        <v>0</v>
      </c>
      <c r="O64" s="14">
        <f t="shared" si="5"/>
        <v>0</v>
      </c>
      <c r="P64" s="53">
        <f t="shared" si="6"/>
        <v>0</v>
      </c>
      <c r="R64" s="12">
        <f t="shared" si="20"/>
        <v>56</v>
      </c>
      <c r="S64" s="70">
        <f t="shared" si="7"/>
        <v>0</v>
      </c>
      <c r="T64" s="70">
        <f t="shared" si="16"/>
        <v>0</v>
      </c>
      <c r="U64" s="70">
        <f t="shared" si="8"/>
        <v>0</v>
      </c>
      <c r="V64" s="70">
        <f t="shared" si="17"/>
        <v>0</v>
      </c>
      <c r="W64" s="14">
        <f t="shared" si="9"/>
        <v>0</v>
      </c>
      <c r="X64" s="53">
        <f t="shared" si="10"/>
        <v>0</v>
      </c>
    </row>
    <row r="65" spans="2:24" ht="20.100000000000001" customHeight="1" x14ac:dyDescent="0.25">
      <c r="B65" s="12">
        <f t="shared" si="18"/>
        <v>57</v>
      </c>
      <c r="C65" s="70">
        <f t="shared" si="0"/>
        <v>0</v>
      </c>
      <c r="D65" s="70">
        <f t="shared" si="1"/>
        <v>0</v>
      </c>
      <c r="E65" s="70">
        <f t="shared" si="11"/>
        <v>0</v>
      </c>
      <c r="F65" s="70">
        <f t="shared" si="12"/>
        <v>0</v>
      </c>
      <c r="G65" s="14">
        <f t="shared" si="2"/>
        <v>0</v>
      </c>
      <c r="H65" s="74">
        <f t="shared" si="3"/>
        <v>0</v>
      </c>
      <c r="J65" s="12">
        <f t="shared" si="19"/>
        <v>57</v>
      </c>
      <c r="K65" s="70">
        <f t="shared" si="4"/>
        <v>0</v>
      </c>
      <c r="L65" s="70">
        <f t="shared" si="13"/>
        <v>0</v>
      </c>
      <c r="M65" s="70">
        <f t="shared" si="14"/>
        <v>0</v>
      </c>
      <c r="N65" s="70">
        <f t="shared" si="15"/>
        <v>0</v>
      </c>
      <c r="O65" s="14">
        <f t="shared" si="5"/>
        <v>0</v>
      </c>
      <c r="P65" s="53">
        <f t="shared" si="6"/>
        <v>0</v>
      </c>
      <c r="R65" s="12">
        <f t="shared" si="20"/>
        <v>57</v>
      </c>
      <c r="S65" s="70">
        <f t="shared" si="7"/>
        <v>0</v>
      </c>
      <c r="T65" s="70">
        <f t="shared" si="16"/>
        <v>0</v>
      </c>
      <c r="U65" s="70">
        <f t="shared" si="8"/>
        <v>0</v>
      </c>
      <c r="V65" s="70">
        <f t="shared" si="17"/>
        <v>0</v>
      </c>
      <c r="W65" s="14">
        <f t="shared" si="9"/>
        <v>0</v>
      </c>
      <c r="X65" s="53">
        <f t="shared" si="10"/>
        <v>0</v>
      </c>
    </row>
    <row r="66" spans="2:24" ht="20.100000000000001" customHeight="1" x14ac:dyDescent="0.25">
      <c r="B66" s="12">
        <f t="shared" si="18"/>
        <v>58</v>
      </c>
      <c r="C66" s="70">
        <f t="shared" si="0"/>
        <v>0</v>
      </c>
      <c r="D66" s="70">
        <f t="shared" si="1"/>
        <v>0</v>
      </c>
      <c r="E66" s="70">
        <f t="shared" si="11"/>
        <v>0</v>
      </c>
      <c r="F66" s="70">
        <f t="shared" si="12"/>
        <v>0</v>
      </c>
      <c r="G66" s="14">
        <f t="shared" si="2"/>
        <v>0</v>
      </c>
      <c r="H66" s="74">
        <f t="shared" si="3"/>
        <v>0</v>
      </c>
      <c r="J66" s="12">
        <f t="shared" si="19"/>
        <v>58</v>
      </c>
      <c r="K66" s="70">
        <f t="shared" si="4"/>
        <v>0</v>
      </c>
      <c r="L66" s="70">
        <f t="shared" si="13"/>
        <v>0</v>
      </c>
      <c r="M66" s="70">
        <f t="shared" si="14"/>
        <v>0</v>
      </c>
      <c r="N66" s="70">
        <f t="shared" si="15"/>
        <v>0</v>
      </c>
      <c r="O66" s="14">
        <f t="shared" si="5"/>
        <v>0</v>
      </c>
      <c r="P66" s="53">
        <f t="shared" si="6"/>
        <v>0</v>
      </c>
      <c r="R66" s="12">
        <f t="shared" si="20"/>
        <v>58</v>
      </c>
      <c r="S66" s="70">
        <f t="shared" si="7"/>
        <v>0</v>
      </c>
      <c r="T66" s="70">
        <f t="shared" si="16"/>
        <v>0</v>
      </c>
      <c r="U66" s="70">
        <f t="shared" si="8"/>
        <v>0</v>
      </c>
      <c r="V66" s="70">
        <f t="shared" si="17"/>
        <v>0</v>
      </c>
      <c r="W66" s="14">
        <f t="shared" si="9"/>
        <v>0</v>
      </c>
      <c r="X66" s="53">
        <f t="shared" si="10"/>
        <v>0</v>
      </c>
    </row>
    <row r="67" spans="2:24" ht="20.100000000000001" customHeight="1" x14ac:dyDescent="0.25">
      <c r="B67" s="12">
        <f t="shared" si="18"/>
        <v>59</v>
      </c>
      <c r="C67" s="70">
        <f t="shared" si="0"/>
        <v>0</v>
      </c>
      <c r="D67" s="70">
        <f t="shared" si="1"/>
        <v>0</v>
      </c>
      <c r="E67" s="70">
        <f t="shared" si="11"/>
        <v>0</v>
      </c>
      <c r="F67" s="70">
        <f t="shared" si="12"/>
        <v>0</v>
      </c>
      <c r="G67" s="14">
        <f t="shared" si="2"/>
        <v>0</v>
      </c>
      <c r="H67" s="74">
        <f t="shared" si="3"/>
        <v>0</v>
      </c>
      <c r="J67" s="12">
        <f t="shared" si="19"/>
        <v>59</v>
      </c>
      <c r="K67" s="70">
        <f t="shared" si="4"/>
        <v>0</v>
      </c>
      <c r="L67" s="70">
        <f t="shared" si="13"/>
        <v>0</v>
      </c>
      <c r="M67" s="70">
        <f t="shared" si="14"/>
        <v>0</v>
      </c>
      <c r="N67" s="70">
        <f t="shared" si="15"/>
        <v>0</v>
      </c>
      <c r="O67" s="14">
        <f t="shared" si="5"/>
        <v>0</v>
      </c>
      <c r="P67" s="53">
        <f t="shared" si="6"/>
        <v>0</v>
      </c>
      <c r="R67" s="12">
        <f t="shared" si="20"/>
        <v>59</v>
      </c>
      <c r="S67" s="70">
        <f t="shared" si="7"/>
        <v>0</v>
      </c>
      <c r="T67" s="70">
        <f t="shared" si="16"/>
        <v>0</v>
      </c>
      <c r="U67" s="70">
        <f t="shared" si="8"/>
        <v>0</v>
      </c>
      <c r="V67" s="70">
        <f t="shared" si="17"/>
        <v>0</v>
      </c>
      <c r="W67" s="14">
        <f t="shared" si="9"/>
        <v>0</v>
      </c>
      <c r="X67" s="53">
        <f t="shared" si="10"/>
        <v>0</v>
      </c>
    </row>
    <row r="68" spans="2:24" ht="20.100000000000001" customHeight="1" x14ac:dyDescent="0.25">
      <c r="B68" s="12">
        <f t="shared" si="18"/>
        <v>60</v>
      </c>
      <c r="C68" s="70">
        <f t="shared" si="0"/>
        <v>0</v>
      </c>
      <c r="D68" s="70">
        <f t="shared" si="1"/>
        <v>0</v>
      </c>
      <c r="E68" s="70">
        <f t="shared" si="11"/>
        <v>0</v>
      </c>
      <c r="F68" s="70">
        <f t="shared" si="12"/>
        <v>0</v>
      </c>
      <c r="G68" s="14">
        <f t="shared" si="2"/>
        <v>0</v>
      </c>
      <c r="H68" s="74">
        <f t="shared" si="3"/>
        <v>0</v>
      </c>
      <c r="J68" s="12">
        <f t="shared" si="19"/>
        <v>60</v>
      </c>
      <c r="K68" s="70">
        <f t="shared" si="4"/>
        <v>0</v>
      </c>
      <c r="L68" s="70">
        <f t="shared" si="13"/>
        <v>0</v>
      </c>
      <c r="M68" s="70">
        <f t="shared" si="14"/>
        <v>0</v>
      </c>
      <c r="N68" s="70">
        <f t="shared" si="15"/>
        <v>0</v>
      </c>
      <c r="O68" s="14">
        <f t="shared" si="5"/>
        <v>0</v>
      </c>
      <c r="P68" s="53">
        <f t="shared" si="6"/>
        <v>0</v>
      </c>
      <c r="R68" s="12">
        <f t="shared" si="20"/>
        <v>60</v>
      </c>
      <c r="S68" s="70">
        <f t="shared" si="7"/>
        <v>0</v>
      </c>
      <c r="T68" s="70">
        <f t="shared" si="16"/>
        <v>0</v>
      </c>
      <c r="U68" s="70">
        <f t="shared" si="8"/>
        <v>0</v>
      </c>
      <c r="V68" s="70">
        <f t="shared" si="17"/>
        <v>0</v>
      </c>
      <c r="W68" s="14">
        <f t="shared" si="9"/>
        <v>0</v>
      </c>
      <c r="X68" s="53">
        <f t="shared" si="10"/>
        <v>0</v>
      </c>
    </row>
    <row r="69" spans="2:24" ht="20.100000000000001" customHeight="1" x14ac:dyDescent="0.25">
      <c r="B69" s="12">
        <f t="shared" si="18"/>
        <v>61</v>
      </c>
      <c r="C69" s="70">
        <f t="shared" si="0"/>
        <v>0</v>
      </c>
      <c r="D69" s="70">
        <f t="shared" si="1"/>
        <v>0</v>
      </c>
      <c r="E69" s="70">
        <f t="shared" si="11"/>
        <v>0</v>
      </c>
      <c r="F69" s="70">
        <f t="shared" si="12"/>
        <v>0</v>
      </c>
      <c r="G69" s="14">
        <f t="shared" si="2"/>
        <v>0</v>
      </c>
      <c r="H69" s="74">
        <f t="shared" si="3"/>
        <v>0</v>
      </c>
      <c r="J69" s="12">
        <f t="shared" si="19"/>
        <v>61</v>
      </c>
      <c r="K69" s="70">
        <f t="shared" si="4"/>
        <v>0</v>
      </c>
      <c r="L69" s="70">
        <f t="shared" si="13"/>
        <v>0</v>
      </c>
      <c r="M69" s="70">
        <f t="shared" si="14"/>
        <v>0</v>
      </c>
      <c r="N69" s="70">
        <f t="shared" si="15"/>
        <v>0</v>
      </c>
      <c r="O69" s="14">
        <f t="shared" si="5"/>
        <v>0</v>
      </c>
      <c r="P69" s="53">
        <f t="shared" si="6"/>
        <v>0</v>
      </c>
      <c r="R69" s="12">
        <f t="shared" si="20"/>
        <v>61</v>
      </c>
      <c r="S69" s="70">
        <f t="shared" si="7"/>
        <v>0</v>
      </c>
      <c r="T69" s="70">
        <f t="shared" si="16"/>
        <v>0</v>
      </c>
      <c r="U69" s="70">
        <f t="shared" si="8"/>
        <v>0</v>
      </c>
      <c r="V69" s="70">
        <f t="shared" si="17"/>
        <v>0</v>
      </c>
      <c r="W69" s="14">
        <f t="shared" si="9"/>
        <v>0</v>
      </c>
      <c r="X69" s="53">
        <f t="shared" si="10"/>
        <v>0</v>
      </c>
    </row>
    <row r="70" spans="2:24" ht="20.100000000000001" customHeight="1" x14ac:dyDescent="0.25">
      <c r="B70" s="12">
        <f t="shared" si="18"/>
        <v>62</v>
      </c>
      <c r="C70" s="70">
        <f t="shared" si="0"/>
        <v>0</v>
      </c>
      <c r="D70" s="70">
        <f t="shared" si="1"/>
        <v>0</v>
      </c>
      <c r="E70" s="70">
        <f t="shared" si="11"/>
        <v>0</v>
      </c>
      <c r="F70" s="70">
        <f t="shared" si="12"/>
        <v>0</v>
      </c>
      <c r="G70" s="14">
        <f t="shared" si="2"/>
        <v>0</v>
      </c>
      <c r="H70" s="74">
        <f t="shared" si="3"/>
        <v>0</v>
      </c>
      <c r="J70" s="12">
        <f t="shared" si="19"/>
        <v>62</v>
      </c>
      <c r="K70" s="70">
        <f t="shared" si="4"/>
        <v>0</v>
      </c>
      <c r="L70" s="70">
        <f t="shared" si="13"/>
        <v>0</v>
      </c>
      <c r="M70" s="70">
        <f t="shared" si="14"/>
        <v>0</v>
      </c>
      <c r="N70" s="70">
        <f t="shared" si="15"/>
        <v>0</v>
      </c>
      <c r="O70" s="14">
        <f t="shared" si="5"/>
        <v>0</v>
      </c>
      <c r="P70" s="53">
        <f t="shared" si="6"/>
        <v>0</v>
      </c>
      <c r="R70" s="12">
        <f t="shared" si="20"/>
        <v>62</v>
      </c>
      <c r="S70" s="70">
        <f t="shared" si="7"/>
        <v>0</v>
      </c>
      <c r="T70" s="70">
        <f t="shared" si="16"/>
        <v>0</v>
      </c>
      <c r="U70" s="70">
        <f t="shared" si="8"/>
        <v>0</v>
      </c>
      <c r="V70" s="70">
        <f t="shared" si="17"/>
        <v>0</v>
      </c>
      <c r="W70" s="14">
        <f t="shared" si="9"/>
        <v>0</v>
      </c>
      <c r="X70" s="53">
        <f t="shared" si="10"/>
        <v>0</v>
      </c>
    </row>
    <row r="71" spans="2:24" ht="20.100000000000001" customHeight="1" x14ac:dyDescent="0.25">
      <c r="B71" s="12">
        <f t="shared" si="18"/>
        <v>63</v>
      </c>
      <c r="C71" s="70">
        <f t="shared" si="0"/>
        <v>0</v>
      </c>
      <c r="D71" s="70">
        <f t="shared" si="1"/>
        <v>0</v>
      </c>
      <c r="E71" s="70">
        <f t="shared" si="11"/>
        <v>0</v>
      </c>
      <c r="F71" s="70">
        <f t="shared" si="12"/>
        <v>0</v>
      </c>
      <c r="G71" s="14">
        <f t="shared" si="2"/>
        <v>0</v>
      </c>
      <c r="H71" s="74">
        <f t="shared" si="3"/>
        <v>0</v>
      </c>
      <c r="J71" s="12">
        <f t="shared" si="19"/>
        <v>63</v>
      </c>
      <c r="K71" s="70">
        <f t="shared" si="4"/>
        <v>0</v>
      </c>
      <c r="L71" s="70">
        <f t="shared" si="13"/>
        <v>0</v>
      </c>
      <c r="M71" s="70">
        <f t="shared" si="14"/>
        <v>0</v>
      </c>
      <c r="N71" s="70">
        <f t="shared" si="15"/>
        <v>0</v>
      </c>
      <c r="O71" s="14">
        <f t="shared" si="5"/>
        <v>0</v>
      </c>
      <c r="P71" s="53">
        <f t="shared" si="6"/>
        <v>0</v>
      </c>
      <c r="R71" s="12">
        <f t="shared" si="20"/>
        <v>63</v>
      </c>
      <c r="S71" s="70">
        <f t="shared" si="7"/>
        <v>0</v>
      </c>
      <c r="T71" s="70">
        <f t="shared" si="16"/>
        <v>0</v>
      </c>
      <c r="U71" s="70">
        <f t="shared" si="8"/>
        <v>0</v>
      </c>
      <c r="V71" s="70">
        <f t="shared" si="17"/>
        <v>0</v>
      </c>
      <c r="W71" s="14">
        <f t="shared" si="9"/>
        <v>0</v>
      </c>
      <c r="X71" s="53">
        <f t="shared" si="10"/>
        <v>0</v>
      </c>
    </row>
    <row r="72" spans="2:24" ht="20.100000000000001" customHeight="1" x14ac:dyDescent="0.25">
      <c r="B72" s="12">
        <f t="shared" si="18"/>
        <v>64</v>
      </c>
      <c r="C72" s="70">
        <f t="shared" si="0"/>
        <v>0</v>
      </c>
      <c r="D72" s="70">
        <f t="shared" si="1"/>
        <v>0</v>
      </c>
      <c r="E72" s="70">
        <f t="shared" si="11"/>
        <v>0</v>
      </c>
      <c r="F72" s="70">
        <f t="shared" si="12"/>
        <v>0</v>
      </c>
      <c r="G72" s="14">
        <f t="shared" si="2"/>
        <v>0</v>
      </c>
      <c r="H72" s="74">
        <f t="shared" si="3"/>
        <v>0</v>
      </c>
      <c r="J72" s="12">
        <f t="shared" si="19"/>
        <v>64</v>
      </c>
      <c r="K72" s="70">
        <f t="shared" si="4"/>
        <v>0</v>
      </c>
      <c r="L72" s="70">
        <f t="shared" si="13"/>
        <v>0</v>
      </c>
      <c r="M72" s="70">
        <f t="shared" si="14"/>
        <v>0</v>
      </c>
      <c r="N72" s="70">
        <f t="shared" si="15"/>
        <v>0</v>
      </c>
      <c r="O72" s="14">
        <f t="shared" si="5"/>
        <v>0</v>
      </c>
      <c r="P72" s="53">
        <f t="shared" si="6"/>
        <v>0</v>
      </c>
      <c r="R72" s="12">
        <f t="shared" si="20"/>
        <v>64</v>
      </c>
      <c r="S72" s="70">
        <f t="shared" si="7"/>
        <v>0</v>
      </c>
      <c r="T72" s="70">
        <f t="shared" si="16"/>
        <v>0</v>
      </c>
      <c r="U72" s="70">
        <f t="shared" si="8"/>
        <v>0</v>
      </c>
      <c r="V72" s="70">
        <f t="shared" si="17"/>
        <v>0</v>
      </c>
      <c r="W72" s="14">
        <f t="shared" si="9"/>
        <v>0</v>
      </c>
      <c r="X72" s="53">
        <f t="shared" si="10"/>
        <v>0</v>
      </c>
    </row>
    <row r="73" spans="2:24" ht="20.100000000000001" customHeight="1" x14ac:dyDescent="0.25">
      <c r="B73" s="12">
        <f t="shared" si="18"/>
        <v>65</v>
      </c>
      <c r="C73" s="70">
        <f t="shared" ref="C73:C136" si="21">ROUND(IF(B73&gt;annuité_emprunt,0,IF(B73&gt;différé,-PMT((taux_annuité_constante/périodicité),(annuité_emprunt-différé),emprunt),emprunt*taux_annuité_constante/périodicité)),2)</f>
        <v>0</v>
      </c>
      <c r="D73" s="70">
        <f t="shared" ref="D73:D136" si="22">IF(C73=0,0,C73-E73)</f>
        <v>0</v>
      </c>
      <c r="E73" s="70">
        <f t="shared" si="11"/>
        <v>0</v>
      </c>
      <c r="F73" s="70">
        <f t="shared" si="12"/>
        <v>0</v>
      </c>
      <c r="G73" s="14">
        <f t="shared" ref="G73:G136" si="23">C73-(D73*Tx_IS)</f>
        <v>0</v>
      </c>
      <c r="H73" s="74">
        <f t="shared" ref="H73:H136" si="24">IF(ISERROR(G73/((1+(Tx_actualisation/périodicité))^B73)),0,G73/((1+(Tx_actualisation/périodicité))^B73))</f>
        <v>0</v>
      </c>
      <c r="J73" s="12">
        <f t="shared" si="19"/>
        <v>65</v>
      </c>
      <c r="K73" s="70">
        <f t="shared" ref="K73:K136" si="25">IF(ISERROR(SUM(L73:M73)),0,SUM(L73:M73))</f>
        <v>0</v>
      </c>
      <c r="L73" s="70">
        <f t="shared" si="13"/>
        <v>0</v>
      </c>
      <c r="M73" s="70">
        <f t="shared" si="14"/>
        <v>0</v>
      </c>
      <c r="N73" s="70">
        <f t="shared" si="15"/>
        <v>0</v>
      </c>
      <c r="O73" s="14">
        <f t="shared" ref="O73:O136" si="26">K73-(L73*Tx_IS)</f>
        <v>0</v>
      </c>
      <c r="P73" s="53">
        <f t="shared" ref="P73:P136" si="27">IF(ISERROR(O73/((1+(Tx_actualisation/périodicité))^J73)),0,O73/((1+(Tx_actualisation/périodicité))^J73))</f>
        <v>0</v>
      </c>
      <c r="R73" s="12">
        <f t="shared" si="20"/>
        <v>65</v>
      </c>
      <c r="S73" s="70">
        <f t="shared" ref="S73:S136" si="28">IF(ISERROR(SUM(T73:U73)),0,SUM(T73:U73))</f>
        <v>0</v>
      </c>
      <c r="T73" s="70">
        <f t="shared" si="16"/>
        <v>0</v>
      </c>
      <c r="U73" s="70">
        <f t="shared" ref="U73:U136" si="29">IF(R73=annuité_emprunt,emprunt,0)</f>
        <v>0</v>
      </c>
      <c r="V73" s="70">
        <f t="shared" si="17"/>
        <v>0</v>
      </c>
      <c r="W73" s="14">
        <f t="shared" ref="W73:W136" si="30">S73-(T73*Tx_IS)</f>
        <v>0</v>
      </c>
      <c r="X73" s="53">
        <f t="shared" ref="X73:X136" si="31">IF(ISERROR(W73/((1+(Tx_actualisation/périodicité))^R73)),0,W73/((1+(Tx_actualisation/périodicité))^R73))</f>
        <v>0</v>
      </c>
    </row>
    <row r="74" spans="2:24" ht="20.100000000000001" customHeight="1" x14ac:dyDescent="0.25">
      <c r="B74" s="12">
        <f t="shared" si="18"/>
        <v>66</v>
      </c>
      <c r="C74" s="70">
        <f t="shared" si="21"/>
        <v>0</v>
      </c>
      <c r="D74" s="70">
        <f t="shared" si="22"/>
        <v>0</v>
      </c>
      <c r="E74" s="70">
        <f t="shared" ref="E74:E137" si="32">ROUND(IF(C74=0,0,IF(B74=annuité_emprunt,F73,IF(B74&gt;différé,-PPMT((taux_annuité_constante/périodicité),B74-différé,(annuité_emprunt-différé),emprunt),0))),2)</f>
        <v>0</v>
      </c>
      <c r="F74" s="70">
        <f t="shared" ref="F74:F137" si="33">F73-E74</f>
        <v>0</v>
      </c>
      <c r="G74" s="14">
        <f t="shared" si="23"/>
        <v>0</v>
      </c>
      <c r="H74" s="74">
        <f t="shared" si="24"/>
        <v>0</v>
      </c>
      <c r="J74" s="12">
        <f t="shared" si="19"/>
        <v>66</v>
      </c>
      <c r="K74" s="70">
        <f t="shared" si="25"/>
        <v>0</v>
      </c>
      <c r="L74" s="70">
        <f t="shared" ref="L74:L137" si="34">ROUND(IF(ISERROR(N73*(taux_amortissement_constant/périodicité)),0,N73*(taux_amortissement_constant/périodicité)),2)</f>
        <v>0</v>
      </c>
      <c r="M74" s="70">
        <f t="shared" ref="M74:M137" si="35">ROUND(IF(J74&gt;annuité_emprunt,0,IF(J74&gt;différé,IF(J74=annuité_emprunt,N73,emprunt/(annuité_emprunt-différé)))),2)</f>
        <v>0</v>
      </c>
      <c r="N74" s="70">
        <f t="shared" ref="N74:N137" si="36">N73-M74</f>
        <v>0</v>
      </c>
      <c r="O74" s="14">
        <f t="shared" si="26"/>
        <v>0</v>
      </c>
      <c r="P74" s="53">
        <f t="shared" si="27"/>
        <v>0</v>
      </c>
      <c r="R74" s="12">
        <f t="shared" si="20"/>
        <v>66</v>
      </c>
      <c r="S74" s="70">
        <f t="shared" si="28"/>
        <v>0</v>
      </c>
      <c r="T74" s="70">
        <f t="shared" ref="T74:T137" si="37">ROUND(IF(ISERROR(V73*(taux_in_fine/périodicité)),0,V73*(taux_in_fine/périodicité)),2)</f>
        <v>0</v>
      </c>
      <c r="U74" s="70">
        <f t="shared" si="29"/>
        <v>0</v>
      </c>
      <c r="V74" s="70">
        <f t="shared" ref="V74:V137" si="38">V73-U74</f>
        <v>0</v>
      </c>
      <c r="W74" s="14">
        <f t="shared" si="30"/>
        <v>0</v>
      </c>
      <c r="X74" s="53">
        <f t="shared" si="31"/>
        <v>0</v>
      </c>
    </row>
    <row r="75" spans="2:24" ht="20.100000000000001" customHeight="1" x14ac:dyDescent="0.25">
      <c r="B75" s="12">
        <f t="shared" ref="B75:B138" si="39">1+B74</f>
        <v>67</v>
      </c>
      <c r="C75" s="70">
        <f t="shared" si="21"/>
        <v>0</v>
      </c>
      <c r="D75" s="70">
        <f t="shared" si="22"/>
        <v>0</v>
      </c>
      <c r="E75" s="70">
        <f t="shared" si="32"/>
        <v>0</v>
      </c>
      <c r="F75" s="70">
        <f t="shared" si="33"/>
        <v>0</v>
      </c>
      <c r="G75" s="14">
        <f t="shared" si="23"/>
        <v>0</v>
      </c>
      <c r="H75" s="74">
        <f t="shared" si="24"/>
        <v>0</v>
      </c>
      <c r="J75" s="12">
        <f t="shared" ref="J75:J138" si="40">1+J74</f>
        <v>67</v>
      </c>
      <c r="K75" s="70">
        <f t="shared" si="25"/>
        <v>0</v>
      </c>
      <c r="L75" s="70">
        <f t="shared" si="34"/>
        <v>0</v>
      </c>
      <c r="M75" s="70">
        <f t="shared" si="35"/>
        <v>0</v>
      </c>
      <c r="N75" s="70">
        <f t="shared" si="36"/>
        <v>0</v>
      </c>
      <c r="O75" s="14">
        <f t="shared" si="26"/>
        <v>0</v>
      </c>
      <c r="P75" s="53">
        <f t="shared" si="27"/>
        <v>0</v>
      </c>
      <c r="R75" s="12">
        <f t="shared" ref="R75:R138" si="41">1+R74</f>
        <v>67</v>
      </c>
      <c r="S75" s="70">
        <f t="shared" si="28"/>
        <v>0</v>
      </c>
      <c r="T75" s="70">
        <f t="shared" si="37"/>
        <v>0</v>
      </c>
      <c r="U75" s="70">
        <f t="shared" si="29"/>
        <v>0</v>
      </c>
      <c r="V75" s="70">
        <f t="shared" si="38"/>
        <v>0</v>
      </c>
      <c r="W75" s="14">
        <f t="shared" si="30"/>
        <v>0</v>
      </c>
      <c r="X75" s="53">
        <f t="shared" si="31"/>
        <v>0</v>
      </c>
    </row>
    <row r="76" spans="2:24" ht="20.100000000000001" customHeight="1" x14ac:dyDescent="0.25">
      <c r="B76" s="12">
        <f t="shared" si="39"/>
        <v>68</v>
      </c>
      <c r="C76" s="70">
        <f t="shared" si="21"/>
        <v>0</v>
      </c>
      <c r="D76" s="70">
        <f t="shared" si="22"/>
        <v>0</v>
      </c>
      <c r="E76" s="70">
        <f t="shared" si="32"/>
        <v>0</v>
      </c>
      <c r="F76" s="70">
        <f t="shared" si="33"/>
        <v>0</v>
      </c>
      <c r="G76" s="14">
        <f t="shared" si="23"/>
        <v>0</v>
      </c>
      <c r="H76" s="74">
        <f t="shared" si="24"/>
        <v>0</v>
      </c>
      <c r="J76" s="12">
        <f t="shared" si="40"/>
        <v>68</v>
      </c>
      <c r="K76" s="70">
        <f t="shared" si="25"/>
        <v>0</v>
      </c>
      <c r="L76" s="70">
        <f t="shared" si="34"/>
        <v>0</v>
      </c>
      <c r="M76" s="70">
        <f t="shared" si="35"/>
        <v>0</v>
      </c>
      <c r="N76" s="70">
        <f t="shared" si="36"/>
        <v>0</v>
      </c>
      <c r="O76" s="14">
        <f t="shared" si="26"/>
        <v>0</v>
      </c>
      <c r="P76" s="53">
        <f t="shared" si="27"/>
        <v>0</v>
      </c>
      <c r="R76" s="12">
        <f t="shared" si="41"/>
        <v>68</v>
      </c>
      <c r="S76" s="70">
        <f t="shared" si="28"/>
        <v>0</v>
      </c>
      <c r="T76" s="70">
        <f t="shared" si="37"/>
        <v>0</v>
      </c>
      <c r="U76" s="70">
        <f t="shared" si="29"/>
        <v>0</v>
      </c>
      <c r="V76" s="70">
        <f t="shared" si="38"/>
        <v>0</v>
      </c>
      <c r="W76" s="14">
        <f t="shared" si="30"/>
        <v>0</v>
      </c>
      <c r="X76" s="53">
        <f t="shared" si="31"/>
        <v>0</v>
      </c>
    </row>
    <row r="77" spans="2:24" ht="20.100000000000001" customHeight="1" x14ac:dyDescent="0.25">
      <c r="B77" s="12">
        <f t="shared" si="39"/>
        <v>69</v>
      </c>
      <c r="C77" s="70">
        <f t="shared" si="21"/>
        <v>0</v>
      </c>
      <c r="D77" s="70">
        <f t="shared" si="22"/>
        <v>0</v>
      </c>
      <c r="E77" s="70">
        <f t="shared" si="32"/>
        <v>0</v>
      </c>
      <c r="F77" s="70">
        <f t="shared" si="33"/>
        <v>0</v>
      </c>
      <c r="G77" s="14">
        <f t="shared" si="23"/>
        <v>0</v>
      </c>
      <c r="H77" s="74">
        <f t="shared" si="24"/>
        <v>0</v>
      </c>
      <c r="J77" s="12">
        <f t="shared" si="40"/>
        <v>69</v>
      </c>
      <c r="K77" s="70">
        <f t="shared" si="25"/>
        <v>0</v>
      </c>
      <c r="L77" s="70">
        <f t="shared" si="34"/>
        <v>0</v>
      </c>
      <c r="M77" s="70">
        <f t="shared" si="35"/>
        <v>0</v>
      </c>
      <c r="N77" s="70">
        <f t="shared" si="36"/>
        <v>0</v>
      </c>
      <c r="O77" s="14">
        <f t="shared" si="26"/>
        <v>0</v>
      </c>
      <c r="P77" s="53">
        <f t="shared" si="27"/>
        <v>0</v>
      </c>
      <c r="R77" s="12">
        <f t="shared" si="41"/>
        <v>69</v>
      </c>
      <c r="S77" s="70">
        <f t="shared" si="28"/>
        <v>0</v>
      </c>
      <c r="T77" s="70">
        <f t="shared" si="37"/>
        <v>0</v>
      </c>
      <c r="U77" s="70">
        <f t="shared" si="29"/>
        <v>0</v>
      </c>
      <c r="V77" s="70">
        <f t="shared" si="38"/>
        <v>0</v>
      </c>
      <c r="W77" s="14">
        <f t="shared" si="30"/>
        <v>0</v>
      </c>
      <c r="X77" s="53">
        <f t="shared" si="31"/>
        <v>0</v>
      </c>
    </row>
    <row r="78" spans="2:24" ht="20.100000000000001" customHeight="1" x14ac:dyDescent="0.25">
      <c r="B78" s="12">
        <f t="shared" si="39"/>
        <v>70</v>
      </c>
      <c r="C78" s="70">
        <f t="shared" si="21"/>
        <v>0</v>
      </c>
      <c r="D78" s="70">
        <f t="shared" si="22"/>
        <v>0</v>
      </c>
      <c r="E78" s="70">
        <f t="shared" si="32"/>
        <v>0</v>
      </c>
      <c r="F78" s="70">
        <f t="shared" si="33"/>
        <v>0</v>
      </c>
      <c r="G78" s="14">
        <f t="shared" si="23"/>
        <v>0</v>
      </c>
      <c r="H78" s="74">
        <f t="shared" si="24"/>
        <v>0</v>
      </c>
      <c r="J78" s="12">
        <f t="shared" si="40"/>
        <v>70</v>
      </c>
      <c r="K78" s="70">
        <f t="shared" si="25"/>
        <v>0</v>
      </c>
      <c r="L78" s="70">
        <f t="shared" si="34"/>
        <v>0</v>
      </c>
      <c r="M78" s="70">
        <f t="shared" si="35"/>
        <v>0</v>
      </c>
      <c r="N78" s="70">
        <f t="shared" si="36"/>
        <v>0</v>
      </c>
      <c r="O78" s="14">
        <f t="shared" si="26"/>
        <v>0</v>
      </c>
      <c r="P78" s="53">
        <f t="shared" si="27"/>
        <v>0</v>
      </c>
      <c r="R78" s="12">
        <f t="shared" si="41"/>
        <v>70</v>
      </c>
      <c r="S78" s="70">
        <f t="shared" si="28"/>
        <v>0</v>
      </c>
      <c r="T78" s="70">
        <f t="shared" si="37"/>
        <v>0</v>
      </c>
      <c r="U78" s="70">
        <f t="shared" si="29"/>
        <v>0</v>
      </c>
      <c r="V78" s="70">
        <f t="shared" si="38"/>
        <v>0</v>
      </c>
      <c r="W78" s="14">
        <f t="shared" si="30"/>
        <v>0</v>
      </c>
      <c r="X78" s="53">
        <f t="shared" si="31"/>
        <v>0</v>
      </c>
    </row>
    <row r="79" spans="2:24" ht="20.100000000000001" customHeight="1" x14ac:dyDescent="0.25">
      <c r="B79" s="12">
        <f t="shared" si="39"/>
        <v>71</v>
      </c>
      <c r="C79" s="70">
        <f t="shared" si="21"/>
        <v>0</v>
      </c>
      <c r="D79" s="70">
        <f t="shared" si="22"/>
        <v>0</v>
      </c>
      <c r="E79" s="70">
        <f t="shared" si="32"/>
        <v>0</v>
      </c>
      <c r="F79" s="70">
        <f t="shared" si="33"/>
        <v>0</v>
      </c>
      <c r="G79" s="14">
        <f t="shared" si="23"/>
        <v>0</v>
      </c>
      <c r="H79" s="74">
        <f t="shared" si="24"/>
        <v>0</v>
      </c>
      <c r="J79" s="12">
        <f t="shared" si="40"/>
        <v>71</v>
      </c>
      <c r="K79" s="70">
        <f t="shared" si="25"/>
        <v>0</v>
      </c>
      <c r="L79" s="70">
        <f t="shared" si="34"/>
        <v>0</v>
      </c>
      <c r="M79" s="70">
        <f t="shared" si="35"/>
        <v>0</v>
      </c>
      <c r="N79" s="70">
        <f t="shared" si="36"/>
        <v>0</v>
      </c>
      <c r="O79" s="14">
        <f t="shared" si="26"/>
        <v>0</v>
      </c>
      <c r="P79" s="53">
        <f t="shared" si="27"/>
        <v>0</v>
      </c>
      <c r="R79" s="12">
        <f t="shared" si="41"/>
        <v>71</v>
      </c>
      <c r="S79" s="70">
        <f t="shared" si="28"/>
        <v>0</v>
      </c>
      <c r="T79" s="70">
        <f t="shared" si="37"/>
        <v>0</v>
      </c>
      <c r="U79" s="70">
        <f t="shared" si="29"/>
        <v>0</v>
      </c>
      <c r="V79" s="70">
        <f t="shared" si="38"/>
        <v>0</v>
      </c>
      <c r="W79" s="14">
        <f t="shared" si="30"/>
        <v>0</v>
      </c>
      <c r="X79" s="53">
        <f t="shared" si="31"/>
        <v>0</v>
      </c>
    </row>
    <row r="80" spans="2:24" ht="20.100000000000001" customHeight="1" x14ac:dyDescent="0.25">
      <c r="B80" s="12">
        <f t="shared" si="39"/>
        <v>72</v>
      </c>
      <c r="C80" s="70">
        <f t="shared" si="21"/>
        <v>0</v>
      </c>
      <c r="D80" s="70">
        <f t="shared" si="22"/>
        <v>0</v>
      </c>
      <c r="E80" s="70">
        <f t="shared" si="32"/>
        <v>0</v>
      </c>
      <c r="F80" s="70">
        <f t="shared" si="33"/>
        <v>0</v>
      </c>
      <c r="G80" s="14">
        <f t="shared" si="23"/>
        <v>0</v>
      </c>
      <c r="H80" s="74">
        <f t="shared" si="24"/>
        <v>0</v>
      </c>
      <c r="J80" s="12">
        <f t="shared" si="40"/>
        <v>72</v>
      </c>
      <c r="K80" s="70">
        <f t="shared" si="25"/>
        <v>0</v>
      </c>
      <c r="L80" s="70">
        <f t="shared" si="34"/>
        <v>0</v>
      </c>
      <c r="M80" s="70">
        <f t="shared" si="35"/>
        <v>0</v>
      </c>
      <c r="N80" s="70">
        <f t="shared" si="36"/>
        <v>0</v>
      </c>
      <c r="O80" s="14">
        <f t="shared" si="26"/>
        <v>0</v>
      </c>
      <c r="P80" s="53">
        <f t="shared" si="27"/>
        <v>0</v>
      </c>
      <c r="R80" s="12">
        <f t="shared" si="41"/>
        <v>72</v>
      </c>
      <c r="S80" s="70">
        <f t="shared" si="28"/>
        <v>0</v>
      </c>
      <c r="T80" s="70">
        <f t="shared" si="37"/>
        <v>0</v>
      </c>
      <c r="U80" s="70">
        <f t="shared" si="29"/>
        <v>0</v>
      </c>
      <c r="V80" s="70">
        <f t="shared" si="38"/>
        <v>0</v>
      </c>
      <c r="W80" s="14">
        <f t="shared" si="30"/>
        <v>0</v>
      </c>
      <c r="X80" s="53">
        <f t="shared" si="31"/>
        <v>0</v>
      </c>
    </row>
    <row r="81" spans="2:24" ht="20.100000000000001" customHeight="1" x14ac:dyDescent="0.25">
      <c r="B81" s="12">
        <f t="shared" si="39"/>
        <v>73</v>
      </c>
      <c r="C81" s="70">
        <f t="shared" si="21"/>
        <v>0</v>
      </c>
      <c r="D81" s="70">
        <f t="shared" si="22"/>
        <v>0</v>
      </c>
      <c r="E81" s="70">
        <f t="shared" si="32"/>
        <v>0</v>
      </c>
      <c r="F81" s="70">
        <f t="shared" si="33"/>
        <v>0</v>
      </c>
      <c r="G81" s="14">
        <f t="shared" si="23"/>
        <v>0</v>
      </c>
      <c r="H81" s="74">
        <f t="shared" si="24"/>
        <v>0</v>
      </c>
      <c r="J81" s="12">
        <f t="shared" si="40"/>
        <v>73</v>
      </c>
      <c r="K81" s="70">
        <f t="shared" si="25"/>
        <v>0</v>
      </c>
      <c r="L81" s="70">
        <f t="shared" si="34"/>
        <v>0</v>
      </c>
      <c r="M81" s="70">
        <f t="shared" si="35"/>
        <v>0</v>
      </c>
      <c r="N81" s="70">
        <f t="shared" si="36"/>
        <v>0</v>
      </c>
      <c r="O81" s="14">
        <f t="shared" si="26"/>
        <v>0</v>
      </c>
      <c r="P81" s="53">
        <f t="shared" si="27"/>
        <v>0</v>
      </c>
      <c r="R81" s="12">
        <f t="shared" si="41"/>
        <v>73</v>
      </c>
      <c r="S81" s="70">
        <f t="shared" si="28"/>
        <v>0</v>
      </c>
      <c r="T81" s="70">
        <f t="shared" si="37"/>
        <v>0</v>
      </c>
      <c r="U81" s="70">
        <f t="shared" si="29"/>
        <v>0</v>
      </c>
      <c r="V81" s="70">
        <f t="shared" si="38"/>
        <v>0</v>
      </c>
      <c r="W81" s="14">
        <f t="shared" si="30"/>
        <v>0</v>
      </c>
      <c r="X81" s="53">
        <f t="shared" si="31"/>
        <v>0</v>
      </c>
    </row>
    <row r="82" spans="2:24" ht="20.100000000000001" customHeight="1" x14ac:dyDescent="0.25">
      <c r="B82" s="12">
        <f t="shared" si="39"/>
        <v>74</v>
      </c>
      <c r="C82" s="70">
        <f t="shared" si="21"/>
        <v>0</v>
      </c>
      <c r="D82" s="70">
        <f t="shared" si="22"/>
        <v>0</v>
      </c>
      <c r="E82" s="70">
        <f t="shared" si="32"/>
        <v>0</v>
      </c>
      <c r="F82" s="70">
        <f t="shared" si="33"/>
        <v>0</v>
      </c>
      <c r="G82" s="14">
        <f t="shared" si="23"/>
        <v>0</v>
      </c>
      <c r="H82" s="74">
        <f t="shared" si="24"/>
        <v>0</v>
      </c>
      <c r="J82" s="12">
        <f t="shared" si="40"/>
        <v>74</v>
      </c>
      <c r="K82" s="70">
        <f t="shared" si="25"/>
        <v>0</v>
      </c>
      <c r="L82" s="70">
        <f t="shared" si="34"/>
        <v>0</v>
      </c>
      <c r="M82" s="70">
        <f t="shared" si="35"/>
        <v>0</v>
      </c>
      <c r="N82" s="70">
        <f t="shared" si="36"/>
        <v>0</v>
      </c>
      <c r="O82" s="14">
        <f t="shared" si="26"/>
        <v>0</v>
      </c>
      <c r="P82" s="53">
        <f t="shared" si="27"/>
        <v>0</v>
      </c>
      <c r="R82" s="12">
        <f t="shared" si="41"/>
        <v>74</v>
      </c>
      <c r="S82" s="70">
        <f t="shared" si="28"/>
        <v>0</v>
      </c>
      <c r="T82" s="70">
        <f t="shared" si="37"/>
        <v>0</v>
      </c>
      <c r="U82" s="70">
        <f t="shared" si="29"/>
        <v>0</v>
      </c>
      <c r="V82" s="70">
        <f t="shared" si="38"/>
        <v>0</v>
      </c>
      <c r="W82" s="14">
        <f t="shared" si="30"/>
        <v>0</v>
      </c>
      <c r="X82" s="53">
        <f t="shared" si="31"/>
        <v>0</v>
      </c>
    </row>
    <row r="83" spans="2:24" ht="20.100000000000001" customHeight="1" x14ac:dyDescent="0.25">
      <c r="B83" s="12">
        <f t="shared" si="39"/>
        <v>75</v>
      </c>
      <c r="C83" s="70">
        <f t="shared" si="21"/>
        <v>0</v>
      </c>
      <c r="D83" s="70">
        <f t="shared" si="22"/>
        <v>0</v>
      </c>
      <c r="E83" s="70">
        <f t="shared" si="32"/>
        <v>0</v>
      </c>
      <c r="F83" s="70">
        <f t="shared" si="33"/>
        <v>0</v>
      </c>
      <c r="G83" s="14">
        <f t="shared" si="23"/>
        <v>0</v>
      </c>
      <c r="H83" s="74">
        <f t="shared" si="24"/>
        <v>0</v>
      </c>
      <c r="J83" s="12">
        <f t="shared" si="40"/>
        <v>75</v>
      </c>
      <c r="K83" s="70">
        <f t="shared" si="25"/>
        <v>0</v>
      </c>
      <c r="L83" s="70">
        <f t="shared" si="34"/>
        <v>0</v>
      </c>
      <c r="M83" s="70">
        <f t="shared" si="35"/>
        <v>0</v>
      </c>
      <c r="N83" s="70">
        <f t="shared" si="36"/>
        <v>0</v>
      </c>
      <c r="O83" s="14">
        <f t="shared" si="26"/>
        <v>0</v>
      </c>
      <c r="P83" s="53">
        <f t="shared" si="27"/>
        <v>0</v>
      </c>
      <c r="R83" s="12">
        <f t="shared" si="41"/>
        <v>75</v>
      </c>
      <c r="S83" s="70">
        <f t="shared" si="28"/>
        <v>0</v>
      </c>
      <c r="T83" s="70">
        <f t="shared" si="37"/>
        <v>0</v>
      </c>
      <c r="U83" s="70">
        <f t="shared" si="29"/>
        <v>0</v>
      </c>
      <c r="V83" s="70">
        <f t="shared" si="38"/>
        <v>0</v>
      </c>
      <c r="W83" s="14">
        <f t="shared" si="30"/>
        <v>0</v>
      </c>
      <c r="X83" s="53">
        <f t="shared" si="31"/>
        <v>0</v>
      </c>
    </row>
    <row r="84" spans="2:24" ht="20.100000000000001" customHeight="1" x14ac:dyDescent="0.25">
      <c r="B84" s="12">
        <f t="shared" si="39"/>
        <v>76</v>
      </c>
      <c r="C84" s="70">
        <f t="shared" si="21"/>
        <v>0</v>
      </c>
      <c r="D84" s="70">
        <f t="shared" si="22"/>
        <v>0</v>
      </c>
      <c r="E84" s="70">
        <f t="shared" si="32"/>
        <v>0</v>
      </c>
      <c r="F84" s="70">
        <f t="shared" si="33"/>
        <v>0</v>
      </c>
      <c r="G84" s="14">
        <f t="shared" si="23"/>
        <v>0</v>
      </c>
      <c r="H84" s="74">
        <f t="shared" si="24"/>
        <v>0</v>
      </c>
      <c r="J84" s="12">
        <f t="shared" si="40"/>
        <v>76</v>
      </c>
      <c r="K84" s="70">
        <f t="shared" si="25"/>
        <v>0</v>
      </c>
      <c r="L84" s="70">
        <f t="shared" si="34"/>
        <v>0</v>
      </c>
      <c r="M84" s="70">
        <f t="shared" si="35"/>
        <v>0</v>
      </c>
      <c r="N84" s="70">
        <f t="shared" si="36"/>
        <v>0</v>
      </c>
      <c r="O84" s="14">
        <f t="shared" si="26"/>
        <v>0</v>
      </c>
      <c r="P84" s="53">
        <f t="shared" si="27"/>
        <v>0</v>
      </c>
      <c r="R84" s="12">
        <f t="shared" si="41"/>
        <v>76</v>
      </c>
      <c r="S84" s="70">
        <f t="shared" si="28"/>
        <v>0</v>
      </c>
      <c r="T84" s="70">
        <f t="shared" si="37"/>
        <v>0</v>
      </c>
      <c r="U84" s="70">
        <f t="shared" si="29"/>
        <v>0</v>
      </c>
      <c r="V84" s="70">
        <f t="shared" si="38"/>
        <v>0</v>
      </c>
      <c r="W84" s="14">
        <f t="shared" si="30"/>
        <v>0</v>
      </c>
      <c r="X84" s="53">
        <f t="shared" si="31"/>
        <v>0</v>
      </c>
    </row>
    <row r="85" spans="2:24" ht="20.100000000000001" customHeight="1" x14ac:dyDescent="0.25">
      <c r="B85" s="12">
        <f t="shared" si="39"/>
        <v>77</v>
      </c>
      <c r="C85" s="70">
        <f t="shared" si="21"/>
        <v>0</v>
      </c>
      <c r="D85" s="70">
        <f t="shared" si="22"/>
        <v>0</v>
      </c>
      <c r="E85" s="70">
        <f t="shared" si="32"/>
        <v>0</v>
      </c>
      <c r="F85" s="70">
        <f t="shared" si="33"/>
        <v>0</v>
      </c>
      <c r="G85" s="14">
        <f t="shared" si="23"/>
        <v>0</v>
      </c>
      <c r="H85" s="74">
        <f t="shared" si="24"/>
        <v>0</v>
      </c>
      <c r="J85" s="12">
        <f t="shared" si="40"/>
        <v>77</v>
      </c>
      <c r="K85" s="70">
        <f t="shared" si="25"/>
        <v>0</v>
      </c>
      <c r="L85" s="70">
        <f t="shared" si="34"/>
        <v>0</v>
      </c>
      <c r="M85" s="70">
        <f t="shared" si="35"/>
        <v>0</v>
      </c>
      <c r="N85" s="70">
        <f t="shared" si="36"/>
        <v>0</v>
      </c>
      <c r="O85" s="14">
        <f t="shared" si="26"/>
        <v>0</v>
      </c>
      <c r="P85" s="53">
        <f t="shared" si="27"/>
        <v>0</v>
      </c>
      <c r="R85" s="12">
        <f t="shared" si="41"/>
        <v>77</v>
      </c>
      <c r="S85" s="70">
        <f t="shared" si="28"/>
        <v>0</v>
      </c>
      <c r="T85" s="70">
        <f t="shared" si="37"/>
        <v>0</v>
      </c>
      <c r="U85" s="70">
        <f t="shared" si="29"/>
        <v>0</v>
      </c>
      <c r="V85" s="70">
        <f t="shared" si="38"/>
        <v>0</v>
      </c>
      <c r="W85" s="14">
        <f t="shared" si="30"/>
        <v>0</v>
      </c>
      <c r="X85" s="53">
        <f t="shared" si="31"/>
        <v>0</v>
      </c>
    </row>
    <row r="86" spans="2:24" ht="20.100000000000001" customHeight="1" x14ac:dyDescent="0.25">
      <c r="B86" s="12">
        <f t="shared" si="39"/>
        <v>78</v>
      </c>
      <c r="C86" s="70">
        <f t="shared" si="21"/>
        <v>0</v>
      </c>
      <c r="D86" s="70">
        <f t="shared" si="22"/>
        <v>0</v>
      </c>
      <c r="E86" s="70">
        <f t="shared" si="32"/>
        <v>0</v>
      </c>
      <c r="F86" s="70">
        <f t="shared" si="33"/>
        <v>0</v>
      </c>
      <c r="G86" s="14">
        <f t="shared" si="23"/>
        <v>0</v>
      </c>
      <c r="H86" s="74">
        <f t="shared" si="24"/>
        <v>0</v>
      </c>
      <c r="J86" s="12">
        <f t="shared" si="40"/>
        <v>78</v>
      </c>
      <c r="K86" s="70">
        <f t="shared" si="25"/>
        <v>0</v>
      </c>
      <c r="L86" s="70">
        <f t="shared" si="34"/>
        <v>0</v>
      </c>
      <c r="M86" s="70">
        <f t="shared" si="35"/>
        <v>0</v>
      </c>
      <c r="N86" s="70">
        <f t="shared" si="36"/>
        <v>0</v>
      </c>
      <c r="O86" s="14">
        <f t="shared" si="26"/>
        <v>0</v>
      </c>
      <c r="P86" s="53">
        <f t="shared" si="27"/>
        <v>0</v>
      </c>
      <c r="R86" s="12">
        <f t="shared" si="41"/>
        <v>78</v>
      </c>
      <c r="S86" s="70">
        <f t="shared" si="28"/>
        <v>0</v>
      </c>
      <c r="T86" s="70">
        <f t="shared" si="37"/>
        <v>0</v>
      </c>
      <c r="U86" s="70">
        <f t="shared" si="29"/>
        <v>0</v>
      </c>
      <c r="V86" s="70">
        <f t="shared" si="38"/>
        <v>0</v>
      </c>
      <c r="W86" s="14">
        <f t="shared" si="30"/>
        <v>0</v>
      </c>
      <c r="X86" s="53">
        <f t="shared" si="31"/>
        <v>0</v>
      </c>
    </row>
    <row r="87" spans="2:24" ht="20.100000000000001" customHeight="1" x14ac:dyDescent="0.25">
      <c r="B87" s="12">
        <f t="shared" si="39"/>
        <v>79</v>
      </c>
      <c r="C87" s="70">
        <f t="shared" si="21"/>
        <v>0</v>
      </c>
      <c r="D87" s="70">
        <f t="shared" si="22"/>
        <v>0</v>
      </c>
      <c r="E87" s="70">
        <f t="shared" si="32"/>
        <v>0</v>
      </c>
      <c r="F87" s="70">
        <f t="shared" si="33"/>
        <v>0</v>
      </c>
      <c r="G87" s="14">
        <f t="shared" si="23"/>
        <v>0</v>
      </c>
      <c r="H87" s="74">
        <f t="shared" si="24"/>
        <v>0</v>
      </c>
      <c r="J87" s="12">
        <f t="shared" si="40"/>
        <v>79</v>
      </c>
      <c r="K87" s="70">
        <f t="shared" si="25"/>
        <v>0</v>
      </c>
      <c r="L87" s="70">
        <f t="shared" si="34"/>
        <v>0</v>
      </c>
      <c r="M87" s="70">
        <f t="shared" si="35"/>
        <v>0</v>
      </c>
      <c r="N87" s="70">
        <f t="shared" si="36"/>
        <v>0</v>
      </c>
      <c r="O87" s="14">
        <f t="shared" si="26"/>
        <v>0</v>
      </c>
      <c r="P87" s="53">
        <f t="shared" si="27"/>
        <v>0</v>
      </c>
      <c r="R87" s="12">
        <f t="shared" si="41"/>
        <v>79</v>
      </c>
      <c r="S87" s="70">
        <f t="shared" si="28"/>
        <v>0</v>
      </c>
      <c r="T87" s="70">
        <f t="shared" si="37"/>
        <v>0</v>
      </c>
      <c r="U87" s="70">
        <f t="shared" si="29"/>
        <v>0</v>
      </c>
      <c r="V87" s="70">
        <f t="shared" si="38"/>
        <v>0</v>
      </c>
      <c r="W87" s="14">
        <f t="shared" si="30"/>
        <v>0</v>
      </c>
      <c r="X87" s="53">
        <f t="shared" si="31"/>
        <v>0</v>
      </c>
    </row>
    <row r="88" spans="2:24" ht="20.100000000000001" customHeight="1" x14ac:dyDescent="0.25">
      <c r="B88" s="12">
        <f t="shared" si="39"/>
        <v>80</v>
      </c>
      <c r="C88" s="70">
        <f t="shared" si="21"/>
        <v>0</v>
      </c>
      <c r="D88" s="70">
        <f t="shared" si="22"/>
        <v>0</v>
      </c>
      <c r="E88" s="70">
        <f t="shared" si="32"/>
        <v>0</v>
      </c>
      <c r="F88" s="70">
        <f t="shared" si="33"/>
        <v>0</v>
      </c>
      <c r="G88" s="14">
        <f t="shared" si="23"/>
        <v>0</v>
      </c>
      <c r="H88" s="74">
        <f t="shared" si="24"/>
        <v>0</v>
      </c>
      <c r="J88" s="12">
        <f t="shared" si="40"/>
        <v>80</v>
      </c>
      <c r="K88" s="70">
        <f t="shared" si="25"/>
        <v>0</v>
      </c>
      <c r="L88" s="70">
        <f t="shared" si="34"/>
        <v>0</v>
      </c>
      <c r="M88" s="70">
        <f t="shared" si="35"/>
        <v>0</v>
      </c>
      <c r="N88" s="70">
        <f t="shared" si="36"/>
        <v>0</v>
      </c>
      <c r="O88" s="14">
        <f t="shared" si="26"/>
        <v>0</v>
      </c>
      <c r="P88" s="53">
        <f t="shared" si="27"/>
        <v>0</v>
      </c>
      <c r="R88" s="12">
        <f t="shared" si="41"/>
        <v>80</v>
      </c>
      <c r="S88" s="70">
        <f t="shared" si="28"/>
        <v>0</v>
      </c>
      <c r="T88" s="70">
        <f t="shared" si="37"/>
        <v>0</v>
      </c>
      <c r="U88" s="70">
        <f t="shared" si="29"/>
        <v>0</v>
      </c>
      <c r="V88" s="70">
        <f t="shared" si="38"/>
        <v>0</v>
      </c>
      <c r="W88" s="14">
        <f t="shared" si="30"/>
        <v>0</v>
      </c>
      <c r="X88" s="53">
        <f t="shared" si="31"/>
        <v>0</v>
      </c>
    </row>
    <row r="89" spans="2:24" ht="20.100000000000001" customHeight="1" x14ac:dyDescent="0.25">
      <c r="B89" s="12">
        <f t="shared" si="39"/>
        <v>81</v>
      </c>
      <c r="C89" s="70">
        <f t="shared" si="21"/>
        <v>0</v>
      </c>
      <c r="D89" s="70">
        <f t="shared" si="22"/>
        <v>0</v>
      </c>
      <c r="E89" s="70">
        <f t="shared" si="32"/>
        <v>0</v>
      </c>
      <c r="F89" s="70">
        <f t="shared" si="33"/>
        <v>0</v>
      </c>
      <c r="G89" s="14">
        <f t="shared" si="23"/>
        <v>0</v>
      </c>
      <c r="H89" s="74">
        <f t="shared" si="24"/>
        <v>0</v>
      </c>
      <c r="J89" s="12">
        <f t="shared" si="40"/>
        <v>81</v>
      </c>
      <c r="K89" s="70">
        <f t="shared" si="25"/>
        <v>0</v>
      </c>
      <c r="L89" s="70">
        <f t="shared" si="34"/>
        <v>0</v>
      </c>
      <c r="M89" s="70">
        <f t="shared" si="35"/>
        <v>0</v>
      </c>
      <c r="N89" s="70">
        <f t="shared" si="36"/>
        <v>0</v>
      </c>
      <c r="O89" s="14">
        <f t="shared" si="26"/>
        <v>0</v>
      </c>
      <c r="P89" s="53">
        <f t="shared" si="27"/>
        <v>0</v>
      </c>
      <c r="R89" s="12">
        <f t="shared" si="41"/>
        <v>81</v>
      </c>
      <c r="S89" s="70">
        <f t="shared" si="28"/>
        <v>0</v>
      </c>
      <c r="T89" s="70">
        <f t="shared" si="37"/>
        <v>0</v>
      </c>
      <c r="U89" s="70">
        <f t="shared" si="29"/>
        <v>0</v>
      </c>
      <c r="V89" s="70">
        <f t="shared" si="38"/>
        <v>0</v>
      </c>
      <c r="W89" s="14">
        <f t="shared" si="30"/>
        <v>0</v>
      </c>
      <c r="X89" s="53">
        <f t="shared" si="31"/>
        <v>0</v>
      </c>
    </row>
    <row r="90" spans="2:24" ht="20.100000000000001" customHeight="1" x14ac:dyDescent="0.25">
      <c r="B90" s="12">
        <f t="shared" si="39"/>
        <v>82</v>
      </c>
      <c r="C90" s="70">
        <f t="shared" si="21"/>
        <v>0</v>
      </c>
      <c r="D90" s="70">
        <f t="shared" si="22"/>
        <v>0</v>
      </c>
      <c r="E90" s="70">
        <f t="shared" si="32"/>
        <v>0</v>
      </c>
      <c r="F90" s="70">
        <f t="shared" si="33"/>
        <v>0</v>
      </c>
      <c r="G90" s="14">
        <f t="shared" si="23"/>
        <v>0</v>
      </c>
      <c r="H90" s="74">
        <f t="shared" si="24"/>
        <v>0</v>
      </c>
      <c r="J90" s="12">
        <f t="shared" si="40"/>
        <v>82</v>
      </c>
      <c r="K90" s="70">
        <f t="shared" si="25"/>
        <v>0</v>
      </c>
      <c r="L90" s="70">
        <f t="shared" si="34"/>
        <v>0</v>
      </c>
      <c r="M90" s="70">
        <f t="shared" si="35"/>
        <v>0</v>
      </c>
      <c r="N90" s="70">
        <f t="shared" si="36"/>
        <v>0</v>
      </c>
      <c r="O90" s="14">
        <f t="shared" si="26"/>
        <v>0</v>
      </c>
      <c r="P90" s="53">
        <f t="shared" si="27"/>
        <v>0</v>
      </c>
      <c r="R90" s="12">
        <f t="shared" si="41"/>
        <v>82</v>
      </c>
      <c r="S90" s="70">
        <f t="shared" si="28"/>
        <v>0</v>
      </c>
      <c r="T90" s="70">
        <f t="shared" si="37"/>
        <v>0</v>
      </c>
      <c r="U90" s="70">
        <f t="shared" si="29"/>
        <v>0</v>
      </c>
      <c r="V90" s="70">
        <f t="shared" si="38"/>
        <v>0</v>
      </c>
      <c r="W90" s="14">
        <f t="shared" si="30"/>
        <v>0</v>
      </c>
      <c r="X90" s="53">
        <f t="shared" si="31"/>
        <v>0</v>
      </c>
    </row>
    <row r="91" spans="2:24" ht="20.100000000000001" customHeight="1" x14ac:dyDescent="0.25">
      <c r="B91" s="12">
        <f t="shared" si="39"/>
        <v>83</v>
      </c>
      <c r="C91" s="70">
        <f t="shared" si="21"/>
        <v>0</v>
      </c>
      <c r="D91" s="70">
        <f t="shared" si="22"/>
        <v>0</v>
      </c>
      <c r="E91" s="70">
        <f t="shared" si="32"/>
        <v>0</v>
      </c>
      <c r="F91" s="70">
        <f t="shared" si="33"/>
        <v>0</v>
      </c>
      <c r="G91" s="14">
        <f t="shared" si="23"/>
        <v>0</v>
      </c>
      <c r="H91" s="74">
        <f t="shared" si="24"/>
        <v>0</v>
      </c>
      <c r="J91" s="12">
        <f t="shared" si="40"/>
        <v>83</v>
      </c>
      <c r="K91" s="70">
        <f t="shared" si="25"/>
        <v>0</v>
      </c>
      <c r="L91" s="70">
        <f t="shared" si="34"/>
        <v>0</v>
      </c>
      <c r="M91" s="70">
        <f t="shared" si="35"/>
        <v>0</v>
      </c>
      <c r="N91" s="70">
        <f t="shared" si="36"/>
        <v>0</v>
      </c>
      <c r="O91" s="14">
        <f t="shared" si="26"/>
        <v>0</v>
      </c>
      <c r="P91" s="53">
        <f t="shared" si="27"/>
        <v>0</v>
      </c>
      <c r="R91" s="12">
        <f t="shared" si="41"/>
        <v>83</v>
      </c>
      <c r="S91" s="70">
        <f t="shared" si="28"/>
        <v>0</v>
      </c>
      <c r="T91" s="70">
        <f t="shared" si="37"/>
        <v>0</v>
      </c>
      <c r="U91" s="70">
        <f t="shared" si="29"/>
        <v>0</v>
      </c>
      <c r="V91" s="70">
        <f t="shared" si="38"/>
        <v>0</v>
      </c>
      <c r="W91" s="14">
        <f t="shared" si="30"/>
        <v>0</v>
      </c>
      <c r="X91" s="53">
        <f t="shared" si="31"/>
        <v>0</v>
      </c>
    </row>
    <row r="92" spans="2:24" ht="20.100000000000001" customHeight="1" x14ac:dyDescent="0.25">
      <c r="B92" s="12">
        <f t="shared" si="39"/>
        <v>84</v>
      </c>
      <c r="C92" s="70">
        <f t="shared" si="21"/>
        <v>0</v>
      </c>
      <c r="D92" s="70">
        <f t="shared" si="22"/>
        <v>0</v>
      </c>
      <c r="E92" s="70">
        <f t="shared" si="32"/>
        <v>0</v>
      </c>
      <c r="F92" s="70">
        <f t="shared" si="33"/>
        <v>0</v>
      </c>
      <c r="G92" s="14">
        <f t="shared" si="23"/>
        <v>0</v>
      </c>
      <c r="H92" s="74">
        <f t="shared" si="24"/>
        <v>0</v>
      </c>
      <c r="J92" s="12">
        <f t="shared" si="40"/>
        <v>84</v>
      </c>
      <c r="K92" s="70">
        <f t="shared" si="25"/>
        <v>0</v>
      </c>
      <c r="L92" s="70">
        <f t="shared" si="34"/>
        <v>0</v>
      </c>
      <c r="M92" s="70">
        <f t="shared" si="35"/>
        <v>0</v>
      </c>
      <c r="N92" s="70">
        <f t="shared" si="36"/>
        <v>0</v>
      </c>
      <c r="O92" s="14">
        <f t="shared" si="26"/>
        <v>0</v>
      </c>
      <c r="P92" s="53">
        <f t="shared" si="27"/>
        <v>0</v>
      </c>
      <c r="R92" s="12">
        <f t="shared" si="41"/>
        <v>84</v>
      </c>
      <c r="S92" s="70">
        <f t="shared" si="28"/>
        <v>0</v>
      </c>
      <c r="T92" s="70">
        <f t="shared" si="37"/>
        <v>0</v>
      </c>
      <c r="U92" s="70">
        <f t="shared" si="29"/>
        <v>0</v>
      </c>
      <c r="V92" s="70">
        <f t="shared" si="38"/>
        <v>0</v>
      </c>
      <c r="W92" s="14">
        <f t="shared" si="30"/>
        <v>0</v>
      </c>
      <c r="X92" s="53">
        <f t="shared" si="31"/>
        <v>0</v>
      </c>
    </row>
    <row r="93" spans="2:24" ht="20.100000000000001" customHeight="1" x14ac:dyDescent="0.25">
      <c r="B93" s="12">
        <f t="shared" si="39"/>
        <v>85</v>
      </c>
      <c r="C93" s="70">
        <f t="shared" si="21"/>
        <v>0</v>
      </c>
      <c r="D93" s="70">
        <f t="shared" si="22"/>
        <v>0</v>
      </c>
      <c r="E93" s="70">
        <f t="shared" si="32"/>
        <v>0</v>
      </c>
      <c r="F93" s="70">
        <f t="shared" si="33"/>
        <v>0</v>
      </c>
      <c r="G93" s="14">
        <f t="shared" si="23"/>
        <v>0</v>
      </c>
      <c r="H93" s="74">
        <f t="shared" si="24"/>
        <v>0</v>
      </c>
      <c r="J93" s="12">
        <f t="shared" si="40"/>
        <v>85</v>
      </c>
      <c r="K93" s="70">
        <f t="shared" si="25"/>
        <v>0</v>
      </c>
      <c r="L93" s="70">
        <f t="shared" si="34"/>
        <v>0</v>
      </c>
      <c r="M93" s="70">
        <f t="shared" si="35"/>
        <v>0</v>
      </c>
      <c r="N93" s="70">
        <f t="shared" si="36"/>
        <v>0</v>
      </c>
      <c r="O93" s="14">
        <f t="shared" si="26"/>
        <v>0</v>
      </c>
      <c r="P93" s="53">
        <f t="shared" si="27"/>
        <v>0</v>
      </c>
      <c r="R93" s="12">
        <f t="shared" si="41"/>
        <v>85</v>
      </c>
      <c r="S93" s="70">
        <f t="shared" si="28"/>
        <v>0</v>
      </c>
      <c r="T93" s="70">
        <f t="shared" si="37"/>
        <v>0</v>
      </c>
      <c r="U93" s="70">
        <f t="shared" si="29"/>
        <v>0</v>
      </c>
      <c r="V93" s="70">
        <f t="shared" si="38"/>
        <v>0</v>
      </c>
      <c r="W93" s="14">
        <f t="shared" si="30"/>
        <v>0</v>
      </c>
      <c r="X93" s="53">
        <f t="shared" si="31"/>
        <v>0</v>
      </c>
    </row>
    <row r="94" spans="2:24" ht="20.100000000000001" customHeight="1" x14ac:dyDescent="0.25">
      <c r="B94" s="12">
        <f t="shared" si="39"/>
        <v>86</v>
      </c>
      <c r="C94" s="70">
        <f t="shared" si="21"/>
        <v>0</v>
      </c>
      <c r="D94" s="70">
        <f t="shared" si="22"/>
        <v>0</v>
      </c>
      <c r="E94" s="70">
        <f t="shared" si="32"/>
        <v>0</v>
      </c>
      <c r="F94" s="70">
        <f t="shared" si="33"/>
        <v>0</v>
      </c>
      <c r="G94" s="14">
        <f t="shared" si="23"/>
        <v>0</v>
      </c>
      <c r="H94" s="74">
        <f t="shared" si="24"/>
        <v>0</v>
      </c>
      <c r="J94" s="12">
        <f t="shared" si="40"/>
        <v>86</v>
      </c>
      <c r="K94" s="70">
        <f t="shared" si="25"/>
        <v>0</v>
      </c>
      <c r="L94" s="70">
        <f t="shared" si="34"/>
        <v>0</v>
      </c>
      <c r="M94" s="70">
        <f t="shared" si="35"/>
        <v>0</v>
      </c>
      <c r="N94" s="70">
        <f t="shared" si="36"/>
        <v>0</v>
      </c>
      <c r="O94" s="14">
        <f t="shared" si="26"/>
        <v>0</v>
      </c>
      <c r="P94" s="53">
        <f t="shared" si="27"/>
        <v>0</v>
      </c>
      <c r="R94" s="12">
        <f t="shared" si="41"/>
        <v>86</v>
      </c>
      <c r="S94" s="70">
        <f t="shared" si="28"/>
        <v>0</v>
      </c>
      <c r="T94" s="70">
        <f t="shared" si="37"/>
        <v>0</v>
      </c>
      <c r="U94" s="70">
        <f t="shared" si="29"/>
        <v>0</v>
      </c>
      <c r="V94" s="70">
        <f t="shared" si="38"/>
        <v>0</v>
      </c>
      <c r="W94" s="14">
        <f t="shared" si="30"/>
        <v>0</v>
      </c>
      <c r="X94" s="53">
        <f t="shared" si="31"/>
        <v>0</v>
      </c>
    </row>
    <row r="95" spans="2:24" ht="20.100000000000001" customHeight="1" x14ac:dyDescent="0.25">
      <c r="B95" s="12">
        <f t="shared" si="39"/>
        <v>87</v>
      </c>
      <c r="C95" s="70">
        <f t="shared" si="21"/>
        <v>0</v>
      </c>
      <c r="D95" s="70">
        <f t="shared" si="22"/>
        <v>0</v>
      </c>
      <c r="E95" s="70">
        <f t="shared" si="32"/>
        <v>0</v>
      </c>
      <c r="F95" s="70">
        <f t="shared" si="33"/>
        <v>0</v>
      </c>
      <c r="G95" s="14">
        <f t="shared" si="23"/>
        <v>0</v>
      </c>
      <c r="H95" s="74">
        <f t="shared" si="24"/>
        <v>0</v>
      </c>
      <c r="J95" s="12">
        <f t="shared" si="40"/>
        <v>87</v>
      </c>
      <c r="K95" s="70">
        <f t="shared" si="25"/>
        <v>0</v>
      </c>
      <c r="L95" s="70">
        <f t="shared" si="34"/>
        <v>0</v>
      </c>
      <c r="M95" s="70">
        <f t="shared" si="35"/>
        <v>0</v>
      </c>
      <c r="N95" s="70">
        <f t="shared" si="36"/>
        <v>0</v>
      </c>
      <c r="O95" s="14">
        <f t="shared" si="26"/>
        <v>0</v>
      </c>
      <c r="P95" s="53">
        <f t="shared" si="27"/>
        <v>0</v>
      </c>
      <c r="R95" s="12">
        <f t="shared" si="41"/>
        <v>87</v>
      </c>
      <c r="S95" s="70">
        <f t="shared" si="28"/>
        <v>0</v>
      </c>
      <c r="T95" s="70">
        <f t="shared" si="37"/>
        <v>0</v>
      </c>
      <c r="U95" s="70">
        <f t="shared" si="29"/>
        <v>0</v>
      </c>
      <c r="V95" s="70">
        <f t="shared" si="38"/>
        <v>0</v>
      </c>
      <c r="W95" s="14">
        <f t="shared" si="30"/>
        <v>0</v>
      </c>
      <c r="X95" s="53">
        <f t="shared" si="31"/>
        <v>0</v>
      </c>
    </row>
    <row r="96" spans="2:24" ht="20.100000000000001" customHeight="1" x14ac:dyDescent="0.25">
      <c r="B96" s="12">
        <f t="shared" si="39"/>
        <v>88</v>
      </c>
      <c r="C96" s="70">
        <f t="shared" si="21"/>
        <v>0</v>
      </c>
      <c r="D96" s="70">
        <f t="shared" si="22"/>
        <v>0</v>
      </c>
      <c r="E96" s="70">
        <f t="shared" si="32"/>
        <v>0</v>
      </c>
      <c r="F96" s="70">
        <f t="shared" si="33"/>
        <v>0</v>
      </c>
      <c r="G96" s="14">
        <f t="shared" si="23"/>
        <v>0</v>
      </c>
      <c r="H96" s="74">
        <f t="shared" si="24"/>
        <v>0</v>
      </c>
      <c r="J96" s="12">
        <f t="shared" si="40"/>
        <v>88</v>
      </c>
      <c r="K96" s="70">
        <f t="shared" si="25"/>
        <v>0</v>
      </c>
      <c r="L96" s="70">
        <f t="shared" si="34"/>
        <v>0</v>
      </c>
      <c r="M96" s="70">
        <f t="shared" si="35"/>
        <v>0</v>
      </c>
      <c r="N96" s="70">
        <f t="shared" si="36"/>
        <v>0</v>
      </c>
      <c r="O96" s="14">
        <f t="shared" si="26"/>
        <v>0</v>
      </c>
      <c r="P96" s="53">
        <f t="shared" si="27"/>
        <v>0</v>
      </c>
      <c r="R96" s="12">
        <f t="shared" si="41"/>
        <v>88</v>
      </c>
      <c r="S96" s="70">
        <f t="shared" si="28"/>
        <v>0</v>
      </c>
      <c r="T96" s="70">
        <f t="shared" si="37"/>
        <v>0</v>
      </c>
      <c r="U96" s="70">
        <f t="shared" si="29"/>
        <v>0</v>
      </c>
      <c r="V96" s="70">
        <f t="shared" si="38"/>
        <v>0</v>
      </c>
      <c r="W96" s="14">
        <f t="shared" si="30"/>
        <v>0</v>
      </c>
      <c r="X96" s="53">
        <f t="shared" si="31"/>
        <v>0</v>
      </c>
    </row>
    <row r="97" spans="2:24" ht="20.100000000000001" customHeight="1" x14ac:dyDescent="0.25">
      <c r="B97" s="12">
        <f t="shared" si="39"/>
        <v>89</v>
      </c>
      <c r="C97" s="70">
        <f t="shared" si="21"/>
        <v>0</v>
      </c>
      <c r="D97" s="70">
        <f t="shared" si="22"/>
        <v>0</v>
      </c>
      <c r="E97" s="70">
        <f t="shared" si="32"/>
        <v>0</v>
      </c>
      <c r="F97" s="70">
        <f t="shared" si="33"/>
        <v>0</v>
      </c>
      <c r="G97" s="14">
        <f t="shared" si="23"/>
        <v>0</v>
      </c>
      <c r="H97" s="74">
        <f t="shared" si="24"/>
        <v>0</v>
      </c>
      <c r="J97" s="12">
        <f t="shared" si="40"/>
        <v>89</v>
      </c>
      <c r="K97" s="70">
        <f t="shared" si="25"/>
        <v>0</v>
      </c>
      <c r="L97" s="70">
        <f t="shared" si="34"/>
        <v>0</v>
      </c>
      <c r="M97" s="70">
        <f t="shared" si="35"/>
        <v>0</v>
      </c>
      <c r="N97" s="70">
        <f t="shared" si="36"/>
        <v>0</v>
      </c>
      <c r="O97" s="14">
        <f t="shared" si="26"/>
        <v>0</v>
      </c>
      <c r="P97" s="53">
        <f t="shared" si="27"/>
        <v>0</v>
      </c>
      <c r="R97" s="12">
        <f t="shared" si="41"/>
        <v>89</v>
      </c>
      <c r="S97" s="70">
        <f t="shared" si="28"/>
        <v>0</v>
      </c>
      <c r="T97" s="70">
        <f t="shared" si="37"/>
        <v>0</v>
      </c>
      <c r="U97" s="70">
        <f t="shared" si="29"/>
        <v>0</v>
      </c>
      <c r="V97" s="70">
        <f t="shared" si="38"/>
        <v>0</v>
      </c>
      <c r="W97" s="14">
        <f t="shared" si="30"/>
        <v>0</v>
      </c>
      <c r="X97" s="53">
        <f t="shared" si="31"/>
        <v>0</v>
      </c>
    </row>
    <row r="98" spans="2:24" ht="20.100000000000001" customHeight="1" x14ac:dyDescent="0.25">
      <c r="B98" s="12">
        <f t="shared" si="39"/>
        <v>90</v>
      </c>
      <c r="C98" s="70">
        <f t="shared" si="21"/>
        <v>0</v>
      </c>
      <c r="D98" s="70">
        <f t="shared" si="22"/>
        <v>0</v>
      </c>
      <c r="E98" s="70">
        <f t="shared" si="32"/>
        <v>0</v>
      </c>
      <c r="F98" s="70">
        <f t="shared" si="33"/>
        <v>0</v>
      </c>
      <c r="G98" s="14">
        <f t="shared" si="23"/>
        <v>0</v>
      </c>
      <c r="H98" s="74">
        <f t="shared" si="24"/>
        <v>0</v>
      </c>
      <c r="J98" s="12">
        <f t="shared" si="40"/>
        <v>90</v>
      </c>
      <c r="K98" s="70">
        <f t="shared" si="25"/>
        <v>0</v>
      </c>
      <c r="L98" s="70">
        <f t="shared" si="34"/>
        <v>0</v>
      </c>
      <c r="M98" s="70">
        <f t="shared" si="35"/>
        <v>0</v>
      </c>
      <c r="N98" s="70">
        <f t="shared" si="36"/>
        <v>0</v>
      </c>
      <c r="O98" s="14">
        <f t="shared" si="26"/>
        <v>0</v>
      </c>
      <c r="P98" s="53">
        <f t="shared" si="27"/>
        <v>0</v>
      </c>
      <c r="R98" s="12">
        <f t="shared" si="41"/>
        <v>90</v>
      </c>
      <c r="S98" s="70">
        <f t="shared" si="28"/>
        <v>0</v>
      </c>
      <c r="T98" s="70">
        <f t="shared" si="37"/>
        <v>0</v>
      </c>
      <c r="U98" s="70">
        <f t="shared" si="29"/>
        <v>0</v>
      </c>
      <c r="V98" s="70">
        <f t="shared" si="38"/>
        <v>0</v>
      </c>
      <c r="W98" s="14">
        <f t="shared" si="30"/>
        <v>0</v>
      </c>
      <c r="X98" s="53">
        <f t="shared" si="31"/>
        <v>0</v>
      </c>
    </row>
    <row r="99" spans="2:24" ht="20.100000000000001" customHeight="1" x14ac:dyDescent="0.25">
      <c r="B99" s="12">
        <f t="shared" si="39"/>
        <v>91</v>
      </c>
      <c r="C99" s="70">
        <f t="shared" si="21"/>
        <v>0</v>
      </c>
      <c r="D99" s="70">
        <f t="shared" si="22"/>
        <v>0</v>
      </c>
      <c r="E99" s="70">
        <f t="shared" si="32"/>
        <v>0</v>
      </c>
      <c r="F99" s="70">
        <f t="shared" si="33"/>
        <v>0</v>
      </c>
      <c r="G99" s="14">
        <f t="shared" si="23"/>
        <v>0</v>
      </c>
      <c r="H99" s="74">
        <f t="shared" si="24"/>
        <v>0</v>
      </c>
      <c r="J99" s="12">
        <f t="shared" si="40"/>
        <v>91</v>
      </c>
      <c r="K99" s="70">
        <f t="shared" si="25"/>
        <v>0</v>
      </c>
      <c r="L99" s="70">
        <f t="shared" si="34"/>
        <v>0</v>
      </c>
      <c r="M99" s="70">
        <f t="shared" si="35"/>
        <v>0</v>
      </c>
      <c r="N99" s="70">
        <f t="shared" si="36"/>
        <v>0</v>
      </c>
      <c r="O99" s="14">
        <f t="shared" si="26"/>
        <v>0</v>
      </c>
      <c r="P99" s="53">
        <f t="shared" si="27"/>
        <v>0</v>
      </c>
      <c r="R99" s="12">
        <f t="shared" si="41"/>
        <v>91</v>
      </c>
      <c r="S99" s="70">
        <f t="shared" si="28"/>
        <v>0</v>
      </c>
      <c r="T99" s="70">
        <f t="shared" si="37"/>
        <v>0</v>
      </c>
      <c r="U99" s="70">
        <f t="shared" si="29"/>
        <v>0</v>
      </c>
      <c r="V99" s="70">
        <f t="shared" si="38"/>
        <v>0</v>
      </c>
      <c r="W99" s="14">
        <f t="shared" si="30"/>
        <v>0</v>
      </c>
      <c r="X99" s="53">
        <f t="shared" si="31"/>
        <v>0</v>
      </c>
    </row>
    <row r="100" spans="2:24" ht="20.100000000000001" customHeight="1" x14ac:dyDescent="0.25">
      <c r="B100" s="12">
        <f t="shared" si="39"/>
        <v>92</v>
      </c>
      <c r="C100" s="70">
        <f t="shared" si="21"/>
        <v>0</v>
      </c>
      <c r="D100" s="70">
        <f t="shared" si="22"/>
        <v>0</v>
      </c>
      <c r="E100" s="70">
        <f t="shared" si="32"/>
        <v>0</v>
      </c>
      <c r="F100" s="70">
        <f t="shared" si="33"/>
        <v>0</v>
      </c>
      <c r="G100" s="14">
        <f t="shared" si="23"/>
        <v>0</v>
      </c>
      <c r="H100" s="74">
        <f t="shared" si="24"/>
        <v>0</v>
      </c>
      <c r="J100" s="12">
        <f t="shared" si="40"/>
        <v>92</v>
      </c>
      <c r="K100" s="70">
        <f t="shared" si="25"/>
        <v>0</v>
      </c>
      <c r="L100" s="70">
        <f t="shared" si="34"/>
        <v>0</v>
      </c>
      <c r="M100" s="70">
        <f t="shared" si="35"/>
        <v>0</v>
      </c>
      <c r="N100" s="70">
        <f t="shared" si="36"/>
        <v>0</v>
      </c>
      <c r="O100" s="14">
        <f t="shared" si="26"/>
        <v>0</v>
      </c>
      <c r="P100" s="53">
        <f t="shared" si="27"/>
        <v>0</v>
      </c>
      <c r="R100" s="12">
        <f t="shared" si="41"/>
        <v>92</v>
      </c>
      <c r="S100" s="70">
        <f t="shared" si="28"/>
        <v>0</v>
      </c>
      <c r="T100" s="70">
        <f t="shared" si="37"/>
        <v>0</v>
      </c>
      <c r="U100" s="70">
        <f t="shared" si="29"/>
        <v>0</v>
      </c>
      <c r="V100" s="70">
        <f t="shared" si="38"/>
        <v>0</v>
      </c>
      <c r="W100" s="14">
        <f t="shared" si="30"/>
        <v>0</v>
      </c>
      <c r="X100" s="53">
        <f t="shared" si="31"/>
        <v>0</v>
      </c>
    </row>
    <row r="101" spans="2:24" ht="20.100000000000001" customHeight="1" x14ac:dyDescent="0.25">
      <c r="B101" s="12">
        <f t="shared" si="39"/>
        <v>93</v>
      </c>
      <c r="C101" s="70">
        <f t="shared" si="21"/>
        <v>0</v>
      </c>
      <c r="D101" s="70">
        <f t="shared" si="22"/>
        <v>0</v>
      </c>
      <c r="E101" s="70">
        <f t="shared" si="32"/>
        <v>0</v>
      </c>
      <c r="F101" s="70">
        <f t="shared" si="33"/>
        <v>0</v>
      </c>
      <c r="G101" s="14">
        <f t="shared" si="23"/>
        <v>0</v>
      </c>
      <c r="H101" s="74">
        <f t="shared" si="24"/>
        <v>0</v>
      </c>
      <c r="J101" s="12">
        <f t="shared" si="40"/>
        <v>93</v>
      </c>
      <c r="K101" s="70">
        <f t="shared" si="25"/>
        <v>0</v>
      </c>
      <c r="L101" s="70">
        <f t="shared" si="34"/>
        <v>0</v>
      </c>
      <c r="M101" s="70">
        <f t="shared" si="35"/>
        <v>0</v>
      </c>
      <c r="N101" s="70">
        <f t="shared" si="36"/>
        <v>0</v>
      </c>
      <c r="O101" s="14">
        <f t="shared" si="26"/>
        <v>0</v>
      </c>
      <c r="P101" s="53">
        <f t="shared" si="27"/>
        <v>0</v>
      </c>
      <c r="R101" s="12">
        <f t="shared" si="41"/>
        <v>93</v>
      </c>
      <c r="S101" s="70">
        <f t="shared" si="28"/>
        <v>0</v>
      </c>
      <c r="T101" s="70">
        <f t="shared" si="37"/>
        <v>0</v>
      </c>
      <c r="U101" s="70">
        <f t="shared" si="29"/>
        <v>0</v>
      </c>
      <c r="V101" s="70">
        <f t="shared" si="38"/>
        <v>0</v>
      </c>
      <c r="W101" s="14">
        <f t="shared" si="30"/>
        <v>0</v>
      </c>
      <c r="X101" s="53">
        <f t="shared" si="31"/>
        <v>0</v>
      </c>
    </row>
    <row r="102" spans="2:24" ht="20.100000000000001" customHeight="1" x14ac:dyDescent="0.25">
      <c r="B102" s="12">
        <f t="shared" si="39"/>
        <v>94</v>
      </c>
      <c r="C102" s="70">
        <f t="shared" si="21"/>
        <v>0</v>
      </c>
      <c r="D102" s="70">
        <f t="shared" si="22"/>
        <v>0</v>
      </c>
      <c r="E102" s="70">
        <f t="shared" si="32"/>
        <v>0</v>
      </c>
      <c r="F102" s="70">
        <f t="shared" si="33"/>
        <v>0</v>
      </c>
      <c r="G102" s="14">
        <f t="shared" si="23"/>
        <v>0</v>
      </c>
      <c r="H102" s="74">
        <f t="shared" si="24"/>
        <v>0</v>
      </c>
      <c r="J102" s="12">
        <f t="shared" si="40"/>
        <v>94</v>
      </c>
      <c r="K102" s="70">
        <f t="shared" si="25"/>
        <v>0</v>
      </c>
      <c r="L102" s="70">
        <f t="shared" si="34"/>
        <v>0</v>
      </c>
      <c r="M102" s="70">
        <f t="shared" si="35"/>
        <v>0</v>
      </c>
      <c r="N102" s="70">
        <f t="shared" si="36"/>
        <v>0</v>
      </c>
      <c r="O102" s="14">
        <f t="shared" si="26"/>
        <v>0</v>
      </c>
      <c r="P102" s="53">
        <f t="shared" si="27"/>
        <v>0</v>
      </c>
      <c r="R102" s="12">
        <f t="shared" si="41"/>
        <v>94</v>
      </c>
      <c r="S102" s="70">
        <f t="shared" si="28"/>
        <v>0</v>
      </c>
      <c r="T102" s="70">
        <f t="shared" si="37"/>
        <v>0</v>
      </c>
      <c r="U102" s="70">
        <f t="shared" si="29"/>
        <v>0</v>
      </c>
      <c r="V102" s="70">
        <f t="shared" si="38"/>
        <v>0</v>
      </c>
      <c r="W102" s="14">
        <f t="shared" si="30"/>
        <v>0</v>
      </c>
      <c r="X102" s="53">
        <f t="shared" si="31"/>
        <v>0</v>
      </c>
    </row>
    <row r="103" spans="2:24" ht="20.100000000000001" customHeight="1" x14ac:dyDescent="0.25">
      <c r="B103" s="12">
        <f t="shared" si="39"/>
        <v>95</v>
      </c>
      <c r="C103" s="70">
        <f t="shared" si="21"/>
        <v>0</v>
      </c>
      <c r="D103" s="70">
        <f t="shared" si="22"/>
        <v>0</v>
      </c>
      <c r="E103" s="70">
        <f t="shared" si="32"/>
        <v>0</v>
      </c>
      <c r="F103" s="70">
        <f t="shared" si="33"/>
        <v>0</v>
      </c>
      <c r="G103" s="14">
        <f t="shared" si="23"/>
        <v>0</v>
      </c>
      <c r="H103" s="74">
        <f t="shared" si="24"/>
        <v>0</v>
      </c>
      <c r="J103" s="12">
        <f t="shared" si="40"/>
        <v>95</v>
      </c>
      <c r="K103" s="70">
        <f t="shared" si="25"/>
        <v>0</v>
      </c>
      <c r="L103" s="70">
        <f t="shared" si="34"/>
        <v>0</v>
      </c>
      <c r="M103" s="70">
        <f t="shared" si="35"/>
        <v>0</v>
      </c>
      <c r="N103" s="70">
        <f t="shared" si="36"/>
        <v>0</v>
      </c>
      <c r="O103" s="14">
        <f t="shared" si="26"/>
        <v>0</v>
      </c>
      <c r="P103" s="53">
        <f t="shared" si="27"/>
        <v>0</v>
      </c>
      <c r="R103" s="12">
        <f t="shared" si="41"/>
        <v>95</v>
      </c>
      <c r="S103" s="70">
        <f t="shared" si="28"/>
        <v>0</v>
      </c>
      <c r="T103" s="70">
        <f t="shared" si="37"/>
        <v>0</v>
      </c>
      <c r="U103" s="70">
        <f t="shared" si="29"/>
        <v>0</v>
      </c>
      <c r="V103" s="70">
        <f t="shared" si="38"/>
        <v>0</v>
      </c>
      <c r="W103" s="14">
        <f t="shared" si="30"/>
        <v>0</v>
      </c>
      <c r="X103" s="53">
        <f t="shared" si="31"/>
        <v>0</v>
      </c>
    </row>
    <row r="104" spans="2:24" ht="20.100000000000001" customHeight="1" x14ac:dyDescent="0.25">
      <c r="B104" s="12">
        <f t="shared" si="39"/>
        <v>96</v>
      </c>
      <c r="C104" s="70">
        <f t="shared" si="21"/>
        <v>0</v>
      </c>
      <c r="D104" s="70">
        <f t="shared" si="22"/>
        <v>0</v>
      </c>
      <c r="E104" s="70">
        <f t="shared" si="32"/>
        <v>0</v>
      </c>
      <c r="F104" s="70">
        <f t="shared" si="33"/>
        <v>0</v>
      </c>
      <c r="G104" s="14">
        <f t="shared" si="23"/>
        <v>0</v>
      </c>
      <c r="H104" s="74">
        <f t="shared" si="24"/>
        <v>0</v>
      </c>
      <c r="J104" s="12">
        <f t="shared" si="40"/>
        <v>96</v>
      </c>
      <c r="K104" s="70">
        <f t="shared" si="25"/>
        <v>0</v>
      </c>
      <c r="L104" s="70">
        <f t="shared" si="34"/>
        <v>0</v>
      </c>
      <c r="M104" s="70">
        <f t="shared" si="35"/>
        <v>0</v>
      </c>
      <c r="N104" s="70">
        <f t="shared" si="36"/>
        <v>0</v>
      </c>
      <c r="O104" s="14">
        <f t="shared" si="26"/>
        <v>0</v>
      </c>
      <c r="P104" s="53">
        <f t="shared" si="27"/>
        <v>0</v>
      </c>
      <c r="R104" s="12">
        <f t="shared" si="41"/>
        <v>96</v>
      </c>
      <c r="S104" s="70">
        <f t="shared" si="28"/>
        <v>0</v>
      </c>
      <c r="T104" s="70">
        <f t="shared" si="37"/>
        <v>0</v>
      </c>
      <c r="U104" s="70">
        <f t="shared" si="29"/>
        <v>0</v>
      </c>
      <c r="V104" s="70">
        <f t="shared" si="38"/>
        <v>0</v>
      </c>
      <c r="W104" s="14">
        <f t="shared" si="30"/>
        <v>0</v>
      </c>
      <c r="X104" s="53">
        <f t="shared" si="31"/>
        <v>0</v>
      </c>
    </row>
    <row r="105" spans="2:24" ht="20.100000000000001" customHeight="1" x14ac:dyDescent="0.25">
      <c r="B105" s="12">
        <f t="shared" si="39"/>
        <v>97</v>
      </c>
      <c r="C105" s="70">
        <f t="shared" si="21"/>
        <v>0</v>
      </c>
      <c r="D105" s="70">
        <f t="shared" si="22"/>
        <v>0</v>
      </c>
      <c r="E105" s="70">
        <f t="shared" si="32"/>
        <v>0</v>
      </c>
      <c r="F105" s="70">
        <f t="shared" si="33"/>
        <v>0</v>
      </c>
      <c r="G105" s="14">
        <f t="shared" si="23"/>
        <v>0</v>
      </c>
      <c r="H105" s="74">
        <f t="shared" si="24"/>
        <v>0</v>
      </c>
      <c r="J105" s="12">
        <f t="shared" si="40"/>
        <v>97</v>
      </c>
      <c r="K105" s="70">
        <f t="shared" si="25"/>
        <v>0</v>
      </c>
      <c r="L105" s="70">
        <f t="shared" si="34"/>
        <v>0</v>
      </c>
      <c r="M105" s="70">
        <f t="shared" si="35"/>
        <v>0</v>
      </c>
      <c r="N105" s="70">
        <f t="shared" si="36"/>
        <v>0</v>
      </c>
      <c r="O105" s="14">
        <f t="shared" si="26"/>
        <v>0</v>
      </c>
      <c r="P105" s="53">
        <f t="shared" si="27"/>
        <v>0</v>
      </c>
      <c r="R105" s="12">
        <f t="shared" si="41"/>
        <v>97</v>
      </c>
      <c r="S105" s="70">
        <f t="shared" si="28"/>
        <v>0</v>
      </c>
      <c r="T105" s="70">
        <f t="shared" si="37"/>
        <v>0</v>
      </c>
      <c r="U105" s="70">
        <f t="shared" si="29"/>
        <v>0</v>
      </c>
      <c r="V105" s="70">
        <f t="shared" si="38"/>
        <v>0</v>
      </c>
      <c r="W105" s="14">
        <f t="shared" si="30"/>
        <v>0</v>
      </c>
      <c r="X105" s="53">
        <f t="shared" si="31"/>
        <v>0</v>
      </c>
    </row>
    <row r="106" spans="2:24" ht="20.100000000000001" customHeight="1" x14ac:dyDescent="0.25">
      <c r="B106" s="12">
        <f t="shared" si="39"/>
        <v>98</v>
      </c>
      <c r="C106" s="70">
        <f t="shared" si="21"/>
        <v>0</v>
      </c>
      <c r="D106" s="70">
        <f t="shared" si="22"/>
        <v>0</v>
      </c>
      <c r="E106" s="70">
        <f t="shared" si="32"/>
        <v>0</v>
      </c>
      <c r="F106" s="70">
        <f t="shared" si="33"/>
        <v>0</v>
      </c>
      <c r="G106" s="14">
        <f t="shared" si="23"/>
        <v>0</v>
      </c>
      <c r="H106" s="74">
        <f t="shared" si="24"/>
        <v>0</v>
      </c>
      <c r="J106" s="12">
        <f t="shared" si="40"/>
        <v>98</v>
      </c>
      <c r="K106" s="70">
        <f t="shared" si="25"/>
        <v>0</v>
      </c>
      <c r="L106" s="70">
        <f t="shared" si="34"/>
        <v>0</v>
      </c>
      <c r="M106" s="70">
        <f t="shared" si="35"/>
        <v>0</v>
      </c>
      <c r="N106" s="70">
        <f t="shared" si="36"/>
        <v>0</v>
      </c>
      <c r="O106" s="14">
        <f t="shared" si="26"/>
        <v>0</v>
      </c>
      <c r="P106" s="53">
        <f t="shared" si="27"/>
        <v>0</v>
      </c>
      <c r="R106" s="12">
        <f t="shared" si="41"/>
        <v>98</v>
      </c>
      <c r="S106" s="70">
        <f t="shared" si="28"/>
        <v>0</v>
      </c>
      <c r="T106" s="70">
        <f t="shared" si="37"/>
        <v>0</v>
      </c>
      <c r="U106" s="70">
        <f t="shared" si="29"/>
        <v>0</v>
      </c>
      <c r="V106" s="70">
        <f t="shared" si="38"/>
        <v>0</v>
      </c>
      <c r="W106" s="14">
        <f t="shared" si="30"/>
        <v>0</v>
      </c>
      <c r="X106" s="53">
        <f t="shared" si="31"/>
        <v>0</v>
      </c>
    </row>
    <row r="107" spans="2:24" ht="20.100000000000001" customHeight="1" x14ac:dyDescent="0.25">
      <c r="B107" s="12">
        <f t="shared" si="39"/>
        <v>99</v>
      </c>
      <c r="C107" s="70">
        <f t="shared" si="21"/>
        <v>0</v>
      </c>
      <c r="D107" s="70">
        <f t="shared" si="22"/>
        <v>0</v>
      </c>
      <c r="E107" s="70">
        <f t="shared" si="32"/>
        <v>0</v>
      </c>
      <c r="F107" s="70">
        <f t="shared" si="33"/>
        <v>0</v>
      </c>
      <c r="G107" s="14">
        <f t="shared" si="23"/>
        <v>0</v>
      </c>
      <c r="H107" s="74">
        <f t="shared" si="24"/>
        <v>0</v>
      </c>
      <c r="J107" s="12">
        <f t="shared" si="40"/>
        <v>99</v>
      </c>
      <c r="K107" s="70">
        <f t="shared" si="25"/>
        <v>0</v>
      </c>
      <c r="L107" s="70">
        <f t="shared" si="34"/>
        <v>0</v>
      </c>
      <c r="M107" s="70">
        <f t="shared" si="35"/>
        <v>0</v>
      </c>
      <c r="N107" s="70">
        <f t="shared" si="36"/>
        <v>0</v>
      </c>
      <c r="O107" s="14">
        <f t="shared" si="26"/>
        <v>0</v>
      </c>
      <c r="P107" s="53">
        <f t="shared" si="27"/>
        <v>0</v>
      </c>
      <c r="R107" s="12">
        <f t="shared" si="41"/>
        <v>99</v>
      </c>
      <c r="S107" s="70">
        <f t="shared" si="28"/>
        <v>0</v>
      </c>
      <c r="T107" s="70">
        <f t="shared" si="37"/>
        <v>0</v>
      </c>
      <c r="U107" s="70">
        <f t="shared" si="29"/>
        <v>0</v>
      </c>
      <c r="V107" s="70">
        <f t="shared" si="38"/>
        <v>0</v>
      </c>
      <c r="W107" s="14">
        <f t="shared" si="30"/>
        <v>0</v>
      </c>
      <c r="X107" s="53">
        <f t="shared" si="31"/>
        <v>0</v>
      </c>
    </row>
    <row r="108" spans="2:24" ht="20.100000000000001" customHeight="1" x14ac:dyDescent="0.25">
      <c r="B108" s="12">
        <f t="shared" si="39"/>
        <v>100</v>
      </c>
      <c r="C108" s="70">
        <f t="shared" si="21"/>
        <v>0</v>
      </c>
      <c r="D108" s="70">
        <f t="shared" si="22"/>
        <v>0</v>
      </c>
      <c r="E108" s="70">
        <f t="shared" si="32"/>
        <v>0</v>
      </c>
      <c r="F108" s="70">
        <f t="shared" si="33"/>
        <v>0</v>
      </c>
      <c r="G108" s="14">
        <f t="shared" si="23"/>
        <v>0</v>
      </c>
      <c r="H108" s="74">
        <f t="shared" si="24"/>
        <v>0</v>
      </c>
      <c r="J108" s="12">
        <f t="shared" si="40"/>
        <v>100</v>
      </c>
      <c r="K108" s="70">
        <f t="shared" si="25"/>
        <v>0</v>
      </c>
      <c r="L108" s="70">
        <f t="shared" si="34"/>
        <v>0</v>
      </c>
      <c r="M108" s="70">
        <f t="shared" si="35"/>
        <v>0</v>
      </c>
      <c r="N108" s="70">
        <f t="shared" si="36"/>
        <v>0</v>
      </c>
      <c r="O108" s="14">
        <f t="shared" si="26"/>
        <v>0</v>
      </c>
      <c r="P108" s="53">
        <f t="shared" si="27"/>
        <v>0</v>
      </c>
      <c r="R108" s="12">
        <f t="shared" si="41"/>
        <v>100</v>
      </c>
      <c r="S108" s="70">
        <f t="shared" si="28"/>
        <v>0</v>
      </c>
      <c r="T108" s="70">
        <f t="shared" si="37"/>
        <v>0</v>
      </c>
      <c r="U108" s="70">
        <f t="shared" si="29"/>
        <v>0</v>
      </c>
      <c r="V108" s="70">
        <f t="shared" si="38"/>
        <v>0</v>
      </c>
      <c r="W108" s="14">
        <f t="shared" si="30"/>
        <v>0</v>
      </c>
      <c r="X108" s="53">
        <f t="shared" si="31"/>
        <v>0</v>
      </c>
    </row>
    <row r="109" spans="2:24" ht="20.100000000000001" customHeight="1" x14ac:dyDescent="0.25">
      <c r="B109" s="12">
        <f t="shared" si="39"/>
        <v>101</v>
      </c>
      <c r="C109" s="70">
        <f t="shared" si="21"/>
        <v>0</v>
      </c>
      <c r="D109" s="70">
        <f t="shared" si="22"/>
        <v>0</v>
      </c>
      <c r="E109" s="70">
        <f t="shared" si="32"/>
        <v>0</v>
      </c>
      <c r="F109" s="70">
        <f t="shared" si="33"/>
        <v>0</v>
      </c>
      <c r="G109" s="14">
        <f t="shared" si="23"/>
        <v>0</v>
      </c>
      <c r="H109" s="74">
        <f t="shared" si="24"/>
        <v>0</v>
      </c>
      <c r="J109" s="12">
        <f t="shared" si="40"/>
        <v>101</v>
      </c>
      <c r="K109" s="70">
        <f t="shared" si="25"/>
        <v>0</v>
      </c>
      <c r="L109" s="70">
        <f t="shared" si="34"/>
        <v>0</v>
      </c>
      <c r="M109" s="70">
        <f t="shared" si="35"/>
        <v>0</v>
      </c>
      <c r="N109" s="70">
        <f t="shared" si="36"/>
        <v>0</v>
      </c>
      <c r="O109" s="14">
        <f t="shared" si="26"/>
        <v>0</v>
      </c>
      <c r="P109" s="53">
        <f t="shared" si="27"/>
        <v>0</v>
      </c>
      <c r="R109" s="12">
        <f t="shared" si="41"/>
        <v>101</v>
      </c>
      <c r="S109" s="70">
        <f t="shared" si="28"/>
        <v>0</v>
      </c>
      <c r="T109" s="70">
        <f t="shared" si="37"/>
        <v>0</v>
      </c>
      <c r="U109" s="70">
        <f t="shared" si="29"/>
        <v>0</v>
      </c>
      <c r="V109" s="70">
        <f t="shared" si="38"/>
        <v>0</v>
      </c>
      <c r="W109" s="14">
        <f t="shared" si="30"/>
        <v>0</v>
      </c>
      <c r="X109" s="53">
        <f t="shared" si="31"/>
        <v>0</v>
      </c>
    </row>
    <row r="110" spans="2:24" ht="20.100000000000001" customHeight="1" x14ac:dyDescent="0.25">
      <c r="B110" s="12">
        <f t="shared" si="39"/>
        <v>102</v>
      </c>
      <c r="C110" s="70">
        <f t="shared" si="21"/>
        <v>0</v>
      </c>
      <c r="D110" s="70">
        <f t="shared" si="22"/>
        <v>0</v>
      </c>
      <c r="E110" s="70">
        <f t="shared" si="32"/>
        <v>0</v>
      </c>
      <c r="F110" s="70">
        <f t="shared" si="33"/>
        <v>0</v>
      </c>
      <c r="G110" s="14">
        <f t="shared" si="23"/>
        <v>0</v>
      </c>
      <c r="H110" s="74">
        <f t="shared" si="24"/>
        <v>0</v>
      </c>
      <c r="J110" s="12">
        <f t="shared" si="40"/>
        <v>102</v>
      </c>
      <c r="K110" s="70">
        <f t="shared" si="25"/>
        <v>0</v>
      </c>
      <c r="L110" s="70">
        <f t="shared" si="34"/>
        <v>0</v>
      </c>
      <c r="M110" s="70">
        <f t="shared" si="35"/>
        <v>0</v>
      </c>
      <c r="N110" s="70">
        <f t="shared" si="36"/>
        <v>0</v>
      </c>
      <c r="O110" s="14">
        <f t="shared" si="26"/>
        <v>0</v>
      </c>
      <c r="P110" s="53">
        <f t="shared" si="27"/>
        <v>0</v>
      </c>
      <c r="R110" s="12">
        <f t="shared" si="41"/>
        <v>102</v>
      </c>
      <c r="S110" s="70">
        <f t="shared" si="28"/>
        <v>0</v>
      </c>
      <c r="T110" s="70">
        <f t="shared" si="37"/>
        <v>0</v>
      </c>
      <c r="U110" s="70">
        <f t="shared" si="29"/>
        <v>0</v>
      </c>
      <c r="V110" s="70">
        <f t="shared" si="38"/>
        <v>0</v>
      </c>
      <c r="W110" s="14">
        <f t="shared" si="30"/>
        <v>0</v>
      </c>
      <c r="X110" s="53">
        <f t="shared" si="31"/>
        <v>0</v>
      </c>
    </row>
    <row r="111" spans="2:24" ht="20.100000000000001" customHeight="1" x14ac:dyDescent="0.25">
      <c r="B111" s="12">
        <f t="shared" si="39"/>
        <v>103</v>
      </c>
      <c r="C111" s="70">
        <f t="shared" si="21"/>
        <v>0</v>
      </c>
      <c r="D111" s="70">
        <f t="shared" si="22"/>
        <v>0</v>
      </c>
      <c r="E111" s="70">
        <f t="shared" si="32"/>
        <v>0</v>
      </c>
      <c r="F111" s="70">
        <f t="shared" si="33"/>
        <v>0</v>
      </c>
      <c r="G111" s="14">
        <f t="shared" si="23"/>
        <v>0</v>
      </c>
      <c r="H111" s="74">
        <f t="shared" si="24"/>
        <v>0</v>
      </c>
      <c r="J111" s="12">
        <f t="shared" si="40"/>
        <v>103</v>
      </c>
      <c r="K111" s="70">
        <f t="shared" si="25"/>
        <v>0</v>
      </c>
      <c r="L111" s="70">
        <f t="shared" si="34"/>
        <v>0</v>
      </c>
      <c r="M111" s="70">
        <f t="shared" si="35"/>
        <v>0</v>
      </c>
      <c r="N111" s="70">
        <f t="shared" si="36"/>
        <v>0</v>
      </c>
      <c r="O111" s="14">
        <f t="shared" si="26"/>
        <v>0</v>
      </c>
      <c r="P111" s="53">
        <f t="shared" si="27"/>
        <v>0</v>
      </c>
      <c r="R111" s="12">
        <f t="shared" si="41"/>
        <v>103</v>
      </c>
      <c r="S111" s="70">
        <f t="shared" si="28"/>
        <v>0</v>
      </c>
      <c r="T111" s="70">
        <f t="shared" si="37"/>
        <v>0</v>
      </c>
      <c r="U111" s="70">
        <f t="shared" si="29"/>
        <v>0</v>
      </c>
      <c r="V111" s="70">
        <f t="shared" si="38"/>
        <v>0</v>
      </c>
      <c r="W111" s="14">
        <f t="shared" si="30"/>
        <v>0</v>
      </c>
      <c r="X111" s="53">
        <f t="shared" si="31"/>
        <v>0</v>
      </c>
    </row>
    <row r="112" spans="2:24" ht="20.100000000000001" customHeight="1" x14ac:dyDescent="0.25">
      <c r="B112" s="12">
        <f t="shared" si="39"/>
        <v>104</v>
      </c>
      <c r="C112" s="70">
        <f t="shared" si="21"/>
        <v>0</v>
      </c>
      <c r="D112" s="70">
        <f t="shared" si="22"/>
        <v>0</v>
      </c>
      <c r="E112" s="70">
        <f t="shared" si="32"/>
        <v>0</v>
      </c>
      <c r="F112" s="70">
        <f t="shared" si="33"/>
        <v>0</v>
      </c>
      <c r="G112" s="14">
        <f t="shared" si="23"/>
        <v>0</v>
      </c>
      <c r="H112" s="74">
        <f t="shared" si="24"/>
        <v>0</v>
      </c>
      <c r="J112" s="12">
        <f t="shared" si="40"/>
        <v>104</v>
      </c>
      <c r="K112" s="70">
        <f t="shared" si="25"/>
        <v>0</v>
      </c>
      <c r="L112" s="70">
        <f t="shared" si="34"/>
        <v>0</v>
      </c>
      <c r="M112" s="70">
        <f t="shared" si="35"/>
        <v>0</v>
      </c>
      <c r="N112" s="70">
        <f t="shared" si="36"/>
        <v>0</v>
      </c>
      <c r="O112" s="14">
        <f t="shared" si="26"/>
        <v>0</v>
      </c>
      <c r="P112" s="53">
        <f t="shared" si="27"/>
        <v>0</v>
      </c>
      <c r="R112" s="12">
        <f t="shared" si="41"/>
        <v>104</v>
      </c>
      <c r="S112" s="70">
        <f t="shared" si="28"/>
        <v>0</v>
      </c>
      <c r="T112" s="70">
        <f t="shared" si="37"/>
        <v>0</v>
      </c>
      <c r="U112" s="70">
        <f t="shared" si="29"/>
        <v>0</v>
      </c>
      <c r="V112" s="70">
        <f t="shared" si="38"/>
        <v>0</v>
      </c>
      <c r="W112" s="14">
        <f t="shared" si="30"/>
        <v>0</v>
      </c>
      <c r="X112" s="53">
        <f t="shared" si="31"/>
        <v>0</v>
      </c>
    </row>
    <row r="113" spans="2:24" ht="20.100000000000001" customHeight="1" x14ac:dyDescent="0.25">
      <c r="B113" s="12">
        <f t="shared" si="39"/>
        <v>105</v>
      </c>
      <c r="C113" s="70">
        <f t="shared" si="21"/>
        <v>0</v>
      </c>
      <c r="D113" s="70">
        <f t="shared" si="22"/>
        <v>0</v>
      </c>
      <c r="E113" s="70">
        <f t="shared" si="32"/>
        <v>0</v>
      </c>
      <c r="F113" s="70">
        <f t="shared" si="33"/>
        <v>0</v>
      </c>
      <c r="G113" s="14">
        <f t="shared" si="23"/>
        <v>0</v>
      </c>
      <c r="H113" s="74">
        <f t="shared" si="24"/>
        <v>0</v>
      </c>
      <c r="J113" s="12">
        <f t="shared" si="40"/>
        <v>105</v>
      </c>
      <c r="K113" s="70">
        <f t="shared" si="25"/>
        <v>0</v>
      </c>
      <c r="L113" s="70">
        <f t="shared" si="34"/>
        <v>0</v>
      </c>
      <c r="M113" s="70">
        <f t="shared" si="35"/>
        <v>0</v>
      </c>
      <c r="N113" s="70">
        <f t="shared" si="36"/>
        <v>0</v>
      </c>
      <c r="O113" s="14">
        <f t="shared" si="26"/>
        <v>0</v>
      </c>
      <c r="P113" s="53">
        <f t="shared" si="27"/>
        <v>0</v>
      </c>
      <c r="R113" s="12">
        <f t="shared" si="41"/>
        <v>105</v>
      </c>
      <c r="S113" s="70">
        <f t="shared" si="28"/>
        <v>0</v>
      </c>
      <c r="T113" s="70">
        <f t="shared" si="37"/>
        <v>0</v>
      </c>
      <c r="U113" s="70">
        <f t="shared" si="29"/>
        <v>0</v>
      </c>
      <c r="V113" s="70">
        <f t="shared" si="38"/>
        <v>0</v>
      </c>
      <c r="W113" s="14">
        <f t="shared" si="30"/>
        <v>0</v>
      </c>
      <c r="X113" s="53">
        <f t="shared" si="31"/>
        <v>0</v>
      </c>
    </row>
    <row r="114" spans="2:24" ht="20.100000000000001" customHeight="1" x14ac:dyDescent="0.25">
      <c r="B114" s="12">
        <f t="shared" si="39"/>
        <v>106</v>
      </c>
      <c r="C114" s="70">
        <f t="shared" si="21"/>
        <v>0</v>
      </c>
      <c r="D114" s="70">
        <f t="shared" si="22"/>
        <v>0</v>
      </c>
      <c r="E114" s="70">
        <f t="shared" si="32"/>
        <v>0</v>
      </c>
      <c r="F114" s="70">
        <f t="shared" si="33"/>
        <v>0</v>
      </c>
      <c r="G114" s="14">
        <f t="shared" si="23"/>
        <v>0</v>
      </c>
      <c r="H114" s="74">
        <f t="shared" si="24"/>
        <v>0</v>
      </c>
      <c r="J114" s="12">
        <f t="shared" si="40"/>
        <v>106</v>
      </c>
      <c r="K114" s="70">
        <f t="shared" si="25"/>
        <v>0</v>
      </c>
      <c r="L114" s="70">
        <f t="shared" si="34"/>
        <v>0</v>
      </c>
      <c r="M114" s="70">
        <f t="shared" si="35"/>
        <v>0</v>
      </c>
      <c r="N114" s="70">
        <f t="shared" si="36"/>
        <v>0</v>
      </c>
      <c r="O114" s="14">
        <f t="shared" si="26"/>
        <v>0</v>
      </c>
      <c r="P114" s="53">
        <f t="shared" si="27"/>
        <v>0</v>
      </c>
      <c r="R114" s="12">
        <f t="shared" si="41"/>
        <v>106</v>
      </c>
      <c r="S114" s="70">
        <f t="shared" si="28"/>
        <v>0</v>
      </c>
      <c r="T114" s="70">
        <f t="shared" si="37"/>
        <v>0</v>
      </c>
      <c r="U114" s="70">
        <f t="shared" si="29"/>
        <v>0</v>
      </c>
      <c r="V114" s="70">
        <f t="shared" si="38"/>
        <v>0</v>
      </c>
      <c r="W114" s="14">
        <f t="shared" si="30"/>
        <v>0</v>
      </c>
      <c r="X114" s="53">
        <f t="shared" si="31"/>
        <v>0</v>
      </c>
    </row>
    <row r="115" spans="2:24" ht="20.100000000000001" customHeight="1" x14ac:dyDescent="0.25">
      <c r="B115" s="12">
        <f t="shared" si="39"/>
        <v>107</v>
      </c>
      <c r="C115" s="70">
        <f t="shared" si="21"/>
        <v>0</v>
      </c>
      <c r="D115" s="70">
        <f t="shared" si="22"/>
        <v>0</v>
      </c>
      <c r="E115" s="70">
        <f t="shared" si="32"/>
        <v>0</v>
      </c>
      <c r="F115" s="70">
        <f t="shared" si="33"/>
        <v>0</v>
      </c>
      <c r="G115" s="14">
        <f t="shared" si="23"/>
        <v>0</v>
      </c>
      <c r="H115" s="74">
        <f t="shared" si="24"/>
        <v>0</v>
      </c>
      <c r="J115" s="12">
        <f t="shared" si="40"/>
        <v>107</v>
      </c>
      <c r="K115" s="70">
        <f t="shared" si="25"/>
        <v>0</v>
      </c>
      <c r="L115" s="70">
        <f t="shared" si="34"/>
        <v>0</v>
      </c>
      <c r="M115" s="70">
        <f t="shared" si="35"/>
        <v>0</v>
      </c>
      <c r="N115" s="70">
        <f t="shared" si="36"/>
        <v>0</v>
      </c>
      <c r="O115" s="14">
        <f t="shared" si="26"/>
        <v>0</v>
      </c>
      <c r="P115" s="53">
        <f t="shared" si="27"/>
        <v>0</v>
      </c>
      <c r="R115" s="12">
        <f t="shared" si="41"/>
        <v>107</v>
      </c>
      <c r="S115" s="70">
        <f t="shared" si="28"/>
        <v>0</v>
      </c>
      <c r="T115" s="70">
        <f t="shared" si="37"/>
        <v>0</v>
      </c>
      <c r="U115" s="70">
        <f t="shared" si="29"/>
        <v>0</v>
      </c>
      <c r="V115" s="70">
        <f t="shared" si="38"/>
        <v>0</v>
      </c>
      <c r="W115" s="14">
        <f t="shared" si="30"/>
        <v>0</v>
      </c>
      <c r="X115" s="53">
        <f t="shared" si="31"/>
        <v>0</v>
      </c>
    </row>
    <row r="116" spans="2:24" ht="20.100000000000001" customHeight="1" x14ac:dyDescent="0.25">
      <c r="B116" s="12">
        <f t="shared" si="39"/>
        <v>108</v>
      </c>
      <c r="C116" s="70">
        <f t="shared" si="21"/>
        <v>0</v>
      </c>
      <c r="D116" s="70">
        <f t="shared" si="22"/>
        <v>0</v>
      </c>
      <c r="E116" s="70">
        <f t="shared" si="32"/>
        <v>0</v>
      </c>
      <c r="F116" s="70">
        <f t="shared" si="33"/>
        <v>0</v>
      </c>
      <c r="G116" s="14">
        <f t="shared" si="23"/>
        <v>0</v>
      </c>
      <c r="H116" s="74">
        <f t="shared" si="24"/>
        <v>0</v>
      </c>
      <c r="J116" s="12">
        <f t="shared" si="40"/>
        <v>108</v>
      </c>
      <c r="K116" s="70">
        <f t="shared" si="25"/>
        <v>0</v>
      </c>
      <c r="L116" s="70">
        <f t="shared" si="34"/>
        <v>0</v>
      </c>
      <c r="M116" s="70">
        <f t="shared" si="35"/>
        <v>0</v>
      </c>
      <c r="N116" s="70">
        <f t="shared" si="36"/>
        <v>0</v>
      </c>
      <c r="O116" s="14">
        <f t="shared" si="26"/>
        <v>0</v>
      </c>
      <c r="P116" s="53">
        <f t="shared" si="27"/>
        <v>0</v>
      </c>
      <c r="R116" s="12">
        <f t="shared" si="41"/>
        <v>108</v>
      </c>
      <c r="S116" s="70">
        <f t="shared" si="28"/>
        <v>0</v>
      </c>
      <c r="T116" s="70">
        <f t="shared" si="37"/>
        <v>0</v>
      </c>
      <c r="U116" s="70">
        <f t="shared" si="29"/>
        <v>0</v>
      </c>
      <c r="V116" s="70">
        <f t="shared" si="38"/>
        <v>0</v>
      </c>
      <c r="W116" s="14">
        <f t="shared" si="30"/>
        <v>0</v>
      </c>
      <c r="X116" s="53">
        <f t="shared" si="31"/>
        <v>0</v>
      </c>
    </row>
    <row r="117" spans="2:24" ht="20.100000000000001" customHeight="1" x14ac:dyDescent="0.25">
      <c r="B117" s="12">
        <f t="shared" si="39"/>
        <v>109</v>
      </c>
      <c r="C117" s="70">
        <f t="shared" si="21"/>
        <v>0</v>
      </c>
      <c r="D117" s="70">
        <f t="shared" si="22"/>
        <v>0</v>
      </c>
      <c r="E117" s="70">
        <f t="shared" si="32"/>
        <v>0</v>
      </c>
      <c r="F117" s="70">
        <f t="shared" si="33"/>
        <v>0</v>
      </c>
      <c r="G117" s="14">
        <f t="shared" si="23"/>
        <v>0</v>
      </c>
      <c r="H117" s="74">
        <f t="shared" si="24"/>
        <v>0</v>
      </c>
      <c r="J117" s="12">
        <f t="shared" si="40"/>
        <v>109</v>
      </c>
      <c r="K117" s="70">
        <f t="shared" si="25"/>
        <v>0</v>
      </c>
      <c r="L117" s="70">
        <f t="shared" si="34"/>
        <v>0</v>
      </c>
      <c r="M117" s="70">
        <f t="shared" si="35"/>
        <v>0</v>
      </c>
      <c r="N117" s="70">
        <f t="shared" si="36"/>
        <v>0</v>
      </c>
      <c r="O117" s="14">
        <f t="shared" si="26"/>
        <v>0</v>
      </c>
      <c r="P117" s="53">
        <f t="shared" si="27"/>
        <v>0</v>
      </c>
      <c r="R117" s="12">
        <f t="shared" si="41"/>
        <v>109</v>
      </c>
      <c r="S117" s="70">
        <f t="shared" si="28"/>
        <v>0</v>
      </c>
      <c r="T117" s="70">
        <f t="shared" si="37"/>
        <v>0</v>
      </c>
      <c r="U117" s="70">
        <f t="shared" si="29"/>
        <v>0</v>
      </c>
      <c r="V117" s="70">
        <f t="shared" si="38"/>
        <v>0</v>
      </c>
      <c r="W117" s="14">
        <f t="shared" si="30"/>
        <v>0</v>
      </c>
      <c r="X117" s="53">
        <f t="shared" si="31"/>
        <v>0</v>
      </c>
    </row>
    <row r="118" spans="2:24" ht="20.100000000000001" customHeight="1" x14ac:dyDescent="0.25">
      <c r="B118" s="12">
        <f t="shared" si="39"/>
        <v>110</v>
      </c>
      <c r="C118" s="70">
        <f t="shared" si="21"/>
        <v>0</v>
      </c>
      <c r="D118" s="70">
        <f t="shared" si="22"/>
        <v>0</v>
      </c>
      <c r="E118" s="70">
        <f t="shared" si="32"/>
        <v>0</v>
      </c>
      <c r="F118" s="70">
        <f t="shared" si="33"/>
        <v>0</v>
      </c>
      <c r="G118" s="14">
        <f t="shared" si="23"/>
        <v>0</v>
      </c>
      <c r="H118" s="74">
        <f t="shared" si="24"/>
        <v>0</v>
      </c>
      <c r="J118" s="12">
        <f t="shared" si="40"/>
        <v>110</v>
      </c>
      <c r="K118" s="70">
        <f t="shared" si="25"/>
        <v>0</v>
      </c>
      <c r="L118" s="70">
        <f t="shared" si="34"/>
        <v>0</v>
      </c>
      <c r="M118" s="70">
        <f t="shared" si="35"/>
        <v>0</v>
      </c>
      <c r="N118" s="70">
        <f t="shared" si="36"/>
        <v>0</v>
      </c>
      <c r="O118" s="14">
        <f t="shared" si="26"/>
        <v>0</v>
      </c>
      <c r="P118" s="53">
        <f t="shared" si="27"/>
        <v>0</v>
      </c>
      <c r="R118" s="12">
        <f t="shared" si="41"/>
        <v>110</v>
      </c>
      <c r="S118" s="70">
        <f t="shared" si="28"/>
        <v>0</v>
      </c>
      <c r="T118" s="70">
        <f t="shared" si="37"/>
        <v>0</v>
      </c>
      <c r="U118" s="70">
        <f t="shared" si="29"/>
        <v>0</v>
      </c>
      <c r="V118" s="70">
        <f t="shared" si="38"/>
        <v>0</v>
      </c>
      <c r="W118" s="14">
        <f t="shared" si="30"/>
        <v>0</v>
      </c>
      <c r="X118" s="53">
        <f t="shared" si="31"/>
        <v>0</v>
      </c>
    </row>
    <row r="119" spans="2:24" ht="20.100000000000001" customHeight="1" x14ac:dyDescent="0.25">
      <c r="B119" s="12">
        <f t="shared" si="39"/>
        <v>111</v>
      </c>
      <c r="C119" s="70">
        <f t="shared" si="21"/>
        <v>0</v>
      </c>
      <c r="D119" s="70">
        <f t="shared" si="22"/>
        <v>0</v>
      </c>
      <c r="E119" s="70">
        <f t="shared" si="32"/>
        <v>0</v>
      </c>
      <c r="F119" s="70">
        <f t="shared" si="33"/>
        <v>0</v>
      </c>
      <c r="G119" s="14">
        <f t="shared" si="23"/>
        <v>0</v>
      </c>
      <c r="H119" s="74">
        <f t="shared" si="24"/>
        <v>0</v>
      </c>
      <c r="J119" s="12">
        <f t="shared" si="40"/>
        <v>111</v>
      </c>
      <c r="K119" s="70">
        <f t="shared" si="25"/>
        <v>0</v>
      </c>
      <c r="L119" s="70">
        <f t="shared" si="34"/>
        <v>0</v>
      </c>
      <c r="M119" s="70">
        <f t="shared" si="35"/>
        <v>0</v>
      </c>
      <c r="N119" s="70">
        <f t="shared" si="36"/>
        <v>0</v>
      </c>
      <c r="O119" s="14">
        <f t="shared" si="26"/>
        <v>0</v>
      </c>
      <c r="P119" s="53">
        <f t="shared" si="27"/>
        <v>0</v>
      </c>
      <c r="R119" s="12">
        <f t="shared" si="41"/>
        <v>111</v>
      </c>
      <c r="S119" s="70">
        <f t="shared" si="28"/>
        <v>0</v>
      </c>
      <c r="T119" s="70">
        <f t="shared" si="37"/>
        <v>0</v>
      </c>
      <c r="U119" s="70">
        <f t="shared" si="29"/>
        <v>0</v>
      </c>
      <c r="V119" s="70">
        <f t="shared" si="38"/>
        <v>0</v>
      </c>
      <c r="W119" s="14">
        <f t="shared" si="30"/>
        <v>0</v>
      </c>
      <c r="X119" s="53">
        <f t="shared" si="31"/>
        <v>0</v>
      </c>
    </row>
    <row r="120" spans="2:24" ht="20.100000000000001" customHeight="1" x14ac:dyDescent="0.25">
      <c r="B120" s="12">
        <f t="shared" si="39"/>
        <v>112</v>
      </c>
      <c r="C120" s="70">
        <f t="shared" si="21"/>
        <v>0</v>
      </c>
      <c r="D120" s="70">
        <f t="shared" si="22"/>
        <v>0</v>
      </c>
      <c r="E120" s="70">
        <f t="shared" si="32"/>
        <v>0</v>
      </c>
      <c r="F120" s="70">
        <f t="shared" si="33"/>
        <v>0</v>
      </c>
      <c r="G120" s="14">
        <f t="shared" si="23"/>
        <v>0</v>
      </c>
      <c r="H120" s="74">
        <f t="shared" si="24"/>
        <v>0</v>
      </c>
      <c r="J120" s="12">
        <f t="shared" si="40"/>
        <v>112</v>
      </c>
      <c r="K120" s="70">
        <f t="shared" si="25"/>
        <v>0</v>
      </c>
      <c r="L120" s="70">
        <f t="shared" si="34"/>
        <v>0</v>
      </c>
      <c r="M120" s="70">
        <f t="shared" si="35"/>
        <v>0</v>
      </c>
      <c r="N120" s="70">
        <f t="shared" si="36"/>
        <v>0</v>
      </c>
      <c r="O120" s="14">
        <f t="shared" si="26"/>
        <v>0</v>
      </c>
      <c r="P120" s="53">
        <f t="shared" si="27"/>
        <v>0</v>
      </c>
      <c r="R120" s="12">
        <f t="shared" si="41"/>
        <v>112</v>
      </c>
      <c r="S120" s="70">
        <f t="shared" si="28"/>
        <v>0</v>
      </c>
      <c r="T120" s="70">
        <f t="shared" si="37"/>
        <v>0</v>
      </c>
      <c r="U120" s="70">
        <f t="shared" si="29"/>
        <v>0</v>
      </c>
      <c r="V120" s="70">
        <f t="shared" si="38"/>
        <v>0</v>
      </c>
      <c r="W120" s="14">
        <f t="shared" si="30"/>
        <v>0</v>
      </c>
      <c r="X120" s="53">
        <f t="shared" si="31"/>
        <v>0</v>
      </c>
    </row>
    <row r="121" spans="2:24" ht="20.100000000000001" customHeight="1" x14ac:dyDescent="0.25">
      <c r="B121" s="12">
        <f t="shared" si="39"/>
        <v>113</v>
      </c>
      <c r="C121" s="70">
        <f t="shared" si="21"/>
        <v>0</v>
      </c>
      <c r="D121" s="70">
        <f t="shared" si="22"/>
        <v>0</v>
      </c>
      <c r="E121" s="70">
        <f t="shared" si="32"/>
        <v>0</v>
      </c>
      <c r="F121" s="70">
        <f t="shared" si="33"/>
        <v>0</v>
      </c>
      <c r="G121" s="14">
        <f t="shared" si="23"/>
        <v>0</v>
      </c>
      <c r="H121" s="74">
        <f t="shared" si="24"/>
        <v>0</v>
      </c>
      <c r="J121" s="12">
        <f t="shared" si="40"/>
        <v>113</v>
      </c>
      <c r="K121" s="70">
        <f t="shared" si="25"/>
        <v>0</v>
      </c>
      <c r="L121" s="70">
        <f t="shared" si="34"/>
        <v>0</v>
      </c>
      <c r="M121" s="70">
        <f t="shared" si="35"/>
        <v>0</v>
      </c>
      <c r="N121" s="70">
        <f t="shared" si="36"/>
        <v>0</v>
      </c>
      <c r="O121" s="14">
        <f t="shared" si="26"/>
        <v>0</v>
      </c>
      <c r="P121" s="53">
        <f t="shared" si="27"/>
        <v>0</v>
      </c>
      <c r="R121" s="12">
        <f t="shared" si="41"/>
        <v>113</v>
      </c>
      <c r="S121" s="70">
        <f t="shared" si="28"/>
        <v>0</v>
      </c>
      <c r="T121" s="70">
        <f t="shared" si="37"/>
        <v>0</v>
      </c>
      <c r="U121" s="70">
        <f t="shared" si="29"/>
        <v>0</v>
      </c>
      <c r="V121" s="70">
        <f t="shared" si="38"/>
        <v>0</v>
      </c>
      <c r="W121" s="14">
        <f t="shared" si="30"/>
        <v>0</v>
      </c>
      <c r="X121" s="53">
        <f t="shared" si="31"/>
        <v>0</v>
      </c>
    </row>
    <row r="122" spans="2:24" ht="20.100000000000001" customHeight="1" x14ac:dyDescent="0.25">
      <c r="B122" s="12">
        <f t="shared" si="39"/>
        <v>114</v>
      </c>
      <c r="C122" s="70">
        <f t="shared" si="21"/>
        <v>0</v>
      </c>
      <c r="D122" s="70">
        <f t="shared" si="22"/>
        <v>0</v>
      </c>
      <c r="E122" s="70">
        <f t="shared" si="32"/>
        <v>0</v>
      </c>
      <c r="F122" s="70">
        <f t="shared" si="33"/>
        <v>0</v>
      </c>
      <c r="G122" s="14">
        <f t="shared" si="23"/>
        <v>0</v>
      </c>
      <c r="H122" s="74">
        <f t="shared" si="24"/>
        <v>0</v>
      </c>
      <c r="J122" s="12">
        <f t="shared" si="40"/>
        <v>114</v>
      </c>
      <c r="K122" s="70">
        <f t="shared" si="25"/>
        <v>0</v>
      </c>
      <c r="L122" s="70">
        <f t="shared" si="34"/>
        <v>0</v>
      </c>
      <c r="M122" s="70">
        <f t="shared" si="35"/>
        <v>0</v>
      </c>
      <c r="N122" s="70">
        <f t="shared" si="36"/>
        <v>0</v>
      </c>
      <c r="O122" s="14">
        <f t="shared" si="26"/>
        <v>0</v>
      </c>
      <c r="P122" s="53">
        <f t="shared" si="27"/>
        <v>0</v>
      </c>
      <c r="R122" s="12">
        <f t="shared" si="41"/>
        <v>114</v>
      </c>
      <c r="S122" s="70">
        <f t="shared" si="28"/>
        <v>0</v>
      </c>
      <c r="T122" s="70">
        <f t="shared" si="37"/>
        <v>0</v>
      </c>
      <c r="U122" s="70">
        <f t="shared" si="29"/>
        <v>0</v>
      </c>
      <c r="V122" s="70">
        <f t="shared" si="38"/>
        <v>0</v>
      </c>
      <c r="W122" s="14">
        <f t="shared" si="30"/>
        <v>0</v>
      </c>
      <c r="X122" s="53">
        <f t="shared" si="31"/>
        <v>0</v>
      </c>
    </row>
    <row r="123" spans="2:24" ht="20.100000000000001" customHeight="1" x14ac:dyDescent="0.25">
      <c r="B123" s="12">
        <f t="shared" si="39"/>
        <v>115</v>
      </c>
      <c r="C123" s="70">
        <f t="shared" si="21"/>
        <v>0</v>
      </c>
      <c r="D123" s="70">
        <f t="shared" si="22"/>
        <v>0</v>
      </c>
      <c r="E123" s="70">
        <f t="shared" si="32"/>
        <v>0</v>
      </c>
      <c r="F123" s="70">
        <f t="shared" si="33"/>
        <v>0</v>
      </c>
      <c r="G123" s="14">
        <f t="shared" si="23"/>
        <v>0</v>
      </c>
      <c r="H123" s="74">
        <f t="shared" si="24"/>
        <v>0</v>
      </c>
      <c r="J123" s="12">
        <f t="shared" si="40"/>
        <v>115</v>
      </c>
      <c r="K123" s="70">
        <f t="shared" si="25"/>
        <v>0</v>
      </c>
      <c r="L123" s="70">
        <f t="shared" si="34"/>
        <v>0</v>
      </c>
      <c r="M123" s="70">
        <f t="shared" si="35"/>
        <v>0</v>
      </c>
      <c r="N123" s="70">
        <f t="shared" si="36"/>
        <v>0</v>
      </c>
      <c r="O123" s="14">
        <f t="shared" si="26"/>
        <v>0</v>
      </c>
      <c r="P123" s="53">
        <f t="shared" si="27"/>
        <v>0</v>
      </c>
      <c r="R123" s="12">
        <f t="shared" si="41"/>
        <v>115</v>
      </c>
      <c r="S123" s="70">
        <f t="shared" si="28"/>
        <v>0</v>
      </c>
      <c r="T123" s="70">
        <f t="shared" si="37"/>
        <v>0</v>
      </c>
      <c r="U123" s="70">
        <f t="shared" si="29"/>
        <v>0</v>
      </c>
      <c r="V123" s="70">
        <f t="shared" si="38"/>
        <v>0</v>
      </c>
      <c r="W123" s="14">
        <f t="shared" si="30"/>
        <v>0</v>
      </c>
      <c r="X123" s="53">
        <f t="shared" si="31"/>
        <v>0</v>
      </c>
    </row>
    <row r="124" spans="2:24" ht="20.100000000000001" customHeight="1" x14ac:dyDescent="0.25">
      <c r="B124" s="12">
        <f t="shared" si="39"/>
        <v>116</v>
      </c>
      <c r="C124" s="70">
        <f t="shared" si="21"/>
        <v>0</v>
      </c>
      <c r="D124" s="70">
        <f t="shared" si="22"/>
        <v>0</v>
      </c>
      <c r="E124" s="70">
        <f t="shared" si="32"/>
        <v>0</v>
      </c>
      <c r="F124" s="70">
        <f t="shared" si="33"/>
        <v>0</v>
      </c>
      <c r="G124" s="14">
        <f t="shared" si="23"/>
        <v>0</v>
      </c>
      <c r="H124" s="74">
        <f t="shared" si="24"/>
        <v>0</v>
      </c>
      <c r="J124" s="12">
        <f t="shared" si="40"/>
        <v>116</v>
      </c>
      <c r="K124" s="70">
        <f t="shared" si="25"/>
        <v>0</v>
      </c>
      <c r="L124" s="70">
        <f t="shared" si="34"/>
        <v>0</v>
      </c>
      <c r="M124" s="70">
        <f t="shared" si="35"/>
        <v>0</v>
      </c>
      <c r="N124" s="70">
        <f t="shared" si="36"/>
        <v>0</v>
      </c>
      <c r="O124" s="14">
        <f t="shared" si="26"/>
        <v>0</v>
      </c>
      <c r="P124" s="53">
        <f t="shared" si="27"/>
        <v>0</v>
      </c>
      <c r="R124" s="12">
        <f t="shared" si="41"/>
        <v>116</v>
      </c>
      <c r="S124" s="70">
        <f t="shared" si="28"/>
        <v>0</v>
      </c>
      <c r="T124" s="70">
        <f t="shared" si="37"/>
        <v>0</v>
      </c>
      <c r="U124" s="70">
        <f t="shared" si="29"/>
        <v>0</v>
      </c>
      <c r="V124" s="70">
        <f t="shared" si="38"/>
        <v>0</v>
      </c>
      <c r="W124" s="14">
        <f t="shared" si="30"/>
        <v>0</v>
      </c>
      <c r="X124" s="53">
        <f t="shared" si="31"/>
        <v>0</v>
      </c>
    </row>
    <row r="125" spans="2:24" ht="20.100000000000001" customHeight="1" x14ac:dyDescent="0.25">
      <c r="B125" s="12">
        <f t="shared" si="39"/>
        <v>117</v>
      </c>
      <c r="C125" s="70">
        <f t="shared" si="21"/>
        <v>0</v>
      </c>
      <c r="D125" s="70">
        <f t="shared" si="22"/>
        <v>0</v>
      </c>
      <c r="E125" s="70">
        <f t="shared" si="32"/>
        <v>0</v>
      </c>
      <c r="F125" s="70">
        <f t="shared" si="33"/>
        <v>0</v>
      </c>
      <c r="G125" s="14">
        <f t="shared" si="23"/>
        <v>0</v>
      </c>
      <c r="H125" s="74">
        <f t="shared" si="24"/>
        <v>0</v>
      </c>
      <c r="J125" s="12">
        <f t="shared" si="40"/>
        <v>117</v>
      </c>
      <c r="K125" s="70">
        <f t="shared" si="25"/>
        <v>0</v>
      </c>
      <c r="L125" s="70">
        <f t="shared" si="34"/>
        <v>0</v>
      </c>
      <c r="M125" s="70">
        <f t="shared" si="35"/>
        <v>0</v>
      </c>
      <c r="N125" s="70">
        <f t="shared" si="36"/>
        <v>0</v>
      </c>
      <c r="O125" s="14">
        <f t="shared" si="26"/>
        <v>0</v>
      </c>
      <c r="P125" s="53">
        <f t="shared" si="27"/>
        <v>0</v>
      </c>
      <c r="R125" s="12">
        <f t="shared" si="41"/>
        <v>117</v>
      </c>
      <c r="S125" s="70">
        <f t="shared" si="28"/>
        <v>0</v>
      </c>
      <c r="T125" s="70">
        <f t="shared" si="37"/>
        <v>0</v>
      </c>
      <c r="U125" s="70">
        <f t="shared" si="29"/>
        <v>0</v>
      </c>
      <c r="V125" s="70">
        <f t="shared" si="38"/>
        <v>0</v>
      </c>
      <c r="W125" s="14">
        <f t="shared" si="30"/>
        <v>0</v>
      </c>
      <c r="X125" s="53">
        <f t="shared" si="31"/>
        <v>0</v>
      </c>
    </row>
    <row r="126" spans="2:24" ht="20.100000000000001" customHeight="1" x14ac:dyDescent="0.25">
      <c r="B126" s="12">
        <f t="shared" si="39"/>
        <v>118</v>
      </c>
      <c r="C126" s="70">
        <f t="shared" si="21"/>
        <v>0</v>
      </c>
      <c r="D126" s="70">
        <f t="shared" si="22"/>
        <v>0</v>
      </c>
      <c r="E126" s="70">
        <f t="shared" si="32"/>
        <v>0</v>
      </c>
      <c r="F126" s="70">
        <f t="shared" si="33"/>
        <v>0</v>
      </c>
      <c r="G126" s="14">
        <f t="shared" si="23"/>
        <v>0</v>
      </c>
      <c r="H126" s="74">
        <f t="shared" si="24"/>
        <v>0</v>
      </c>
      <c r="J126" s="12">
        <f t="shared" si="40"/>
        <v>118</v>
      </c>
      <c r="K126" s="70">
        <f t="shared" si="25"/>
        <v>0</v>
      </c>
      <c r="L126" s="70">
        <f t="shared" si="34"/>
        <v>0</v>
      </c>
      <c r="M126" s="70">
        <f t="shared" si="35"/>
        <v>0</v>
      </c>
      <c r="N126" s="70">
        <f t="shared" si="36"/>
        <v>0</v>
      </c>
      <c r="O126" s="14">
        <f t="shared" si="26"/>
        <v>0</v>
      </c>
      <c r="P126" s="53">
        <f t="shared" si="27"/>
        <v>0</v>
      </c>
      <c r="R126" s="12">
        <f t="shared" si="41"/>
        <v>118</v>
      </c>
      <c r="S126" s="70">
        <f t="shared" si="28"/>
        <v>0</v>
      </c>
      <c r="T126" s="70">
        <f t="shared" si="37"/>
        <v>0</v>
      </c>
      <c r="U126" s="70">
        <f t="shared" si="29"/>
        <v>0</v>
      </c>
      <c r="V126" s="70">
        <f t="shared" si="38"/>
        <v>0</v>
      </c>
      <c r="W126" s="14">
        <f t="shared" si="30"/>
        <v>0</v>
      </c>
      <c r="X126" s="74">
        <f t="shared" si="31"/>
        <v>0</v>
      </c>
    </row>
    <row r="127" spans="2:24" ht="20.100000000000001" customHeight="1" x14ac:dyDescent="0.25">
      <c r="B127" s="12">
        <f t="shared" si="39"/>
        <v>119</v>
      </c>
      <c r="C127" s="70">
        <f t="shared" si="21"/>
        <v>0</v>
      </c>
      <c r="D127" s="70">
        <f t="shared" si="22"/>
        <v>0</v>
      </c>
      <c r="E127" s="70">
        <f t="shared" si="32"/>
        <v>0</v>
      </c>
      <c r="F127" s="70">
        <f t="shared" si="33"/>
        <v>0</v>
      </c>
      <c r="G127" s="14">
        <f t="shared" si="23"/>
        <v>0</v>
      </c>
      <c r="H127" s="74">
        <f t="shared" si="24"/>
        <v>0</v>
      </c>
      <c r="J127" s="12">
        <f t="shared" si="40"/>
        <v>119</v>
      </c>
      <c r="K127" s="70">
        <f t="shared" si="25"/>
        <v>0</v>
      </c>
      <c r="L127" s="70">
        <f t="shared" si="34"/>
        <v>0</v>
      </c>
      <c r="M127" s="70">
        <f t="shared" si="35"/>
        <v>0</v>
      </c>
      <c r="N127" s="70">
        <f t="shared" si="36"/>
        <v>0</v>
      </c>
      <c r="O127" s="14">
        <f t="shared" si="26"/>
        <v>0</v>
      </c>
      <c r="P127" s="53">
        <f t="shared" si="27"/>
        <v>0</v>
      </c>
      <c r="R127" s="12">
        <f t="shared" si="41"/>
        <v>119</v>
      </c>
      <c r="S127" s="70">
        <f t="shared" si="28"/>
        <v>0</v>
      </c>
      <c r="T127" s="70">
        <f t="shared" si="37"/>
        <v>0</v>
      </c>
      <c r="U127" s="70">
        <f t="shared" si="29"/>
        <v>0</v>
      </c>
      <c r="V127" s="70">
        <f t="shared" si="38"/>
        <v>0</v>
      </c>
      <c r="W127" s="14">
        <f t="shared" si="30"/>
        <v>0</v>
      </c>
      <c r="X127" s="74">
        <f t="shared" si="31"/>
        <v>0</v>
      </c>
    </row>
    <row r="128" spans="2:24" ht="20.100000000000001" customHeight="1" x14ac:dyDescent="0.25">
      <c r="B128" s="12">
        <f t="shared" si="39"/>
        <v>120</v>
      </c>
      <c r="C128" s="70">
        <f t="shared" si="21"/>
        <v>0</v>
      </c>
      <c r="D128" s="70">
        <f t="shared" si="22"/>
        <v>0</v>
      </c>
      <c r="E128" s="70">
        <f t="shared" si="32"/>
        <v>0</v>
      </c>
      <c r="F128" s="70">
        <f t="shared" si="33"/>
        <v>0</v>
      </c>
      <c r="G128" s="14">
        <f t="shared" si="23"/>
        <v>0</v>
      </c>
      <c r="H128" s="74">
        <f t="shared" si="24"/>
        <v>0</v>
      </c>
      <c r="J128" s="12">
        <f t="shared" si="40"/>
        <v>120</v>
      </c>
      <c r="K128" s="70">
        <f t="shared" si="25"/>
        <v>0</v>
      </c>
      <c r="L128" s="70">
        <f t="shared" si="34"/>
        <v>0</v>
      </c>
      <c r="M128" s="70">
        <f t="shared" si="35"/>
        <v>0</v>
      </c>
      <c r="N128" s="70">
        <f t="shared" si="36"/>
        <v>0</v>
      </c>
      <c r="O128" s="14">
        <f t="shared" si="26"/>
        <v>0</v>
      </c>
      <c r="P128" s="53">
        <f t="shared" si="27"/>
        <v>0</v>
      </c>
      <c r="R128" s="12">
        <f t="shared" si="41"/>
        <v>120</v>
      </c>
      <c r="S128" s="70">
        <f t="shared" si="28"/>
        <v>0</v>
      </c>
      <c r="T128" s="70">
        <f t="shared" si="37"/>
        <v>0</v>
      </c>
      <c r="U128" s="70">
        <f t="shared" si="29"/>
        <v>0</v>
      </c>
      <c r="V128" s="70">
        <f t="shared" si="38"/>
        <v>0</v>
      </c>
      <c r="W128" s="14">
        <f t="shared" si="30"/>
        <v>0</v>
      </c>
      <c r="X128" s="74">
        <f t="shared" si="31"/>
        <v>0</v>
      </c>
    </row>
    <row r="129" spans="2:24" ht="20.100000000000001" customHeight="1" x14ac:dyDescent="0.25">
      <c r="B129" s="12">
        <f t="shared" si="39"/>
        <v>121</v>
      </c>
      <c r="C129" s="70">
        <f t="shared" si="21"/>
        <v>0</v>
      </c>
      <c r="D129" s="70">
        <f t="shared" si="22"/>
        <v>0</v>
      </c>
      <c r="E129" s="70">
        <f t="shared" si="32"/>
        <v>0</v>
      </c>
      <c r="F129" s="70">
        <f t="shared" si="33"/>
        <v>0</v>
      </c>
      <c r="G129" s="14">
        <f t="shared" si="23"/>
        <v>0</v>
      </c>
      <c r="H129" s="74">
        <f t="shared" si="24"/>
        <v>0</v>
      </c>
      <c r="J129" s="12">
        <f t="shared" si="40"/>
        <v>121</v>
      </c>
      <c r="K129" s="70">
        <f t="shared" si="25"/>
        <v>0</v>
      </c>
      <c r="L129" s="70">
        <f t="shared" si="34"/>
        <v>0</v>
      </c>
      <c r="M129" s="70">
        <f t="shared" si="35"/>
        <v>0</v>
      </c>
      <c r="N129" s="70">
        <f t="shared" si="36"/>
        <v>0</v>
      </c>
      <c r="O129" s="14">
        <f t="shared" si="26"/>
        <v>0</v>
      </c>
      <c r="P129" s="53">
        <f t="shared" si="27"/>
        <v>0</v>
      </c>
      <c r="R129" s="12">
        <f t="shared" si="41"/>
        <v>121</v>
      </c>
      <c r="S129" s="70">
        <f t="shared" si="28"/>
        <v>0</v>
      </c>
      <c r="T129" s="70">
        <f t="shared" si="37"/>
        <v>0</v>
      </c>
      <c r="U129" s="70">
        <f t="shared" si="29"/>
        <v>0</v>
      </c>
      <c r="V129" s="70">
        <f t="shared" si="38"/>
        <v>0</v>
      </c>
      <c r="W129" s="14">
        <f t="shared" si="30"/>
        <v>0</v>
      </c>
      <c r="X129" s="74">
        <f t="shared" si="31"/>
        <v>0</v>
      </c>
    </row>
    <row r="130" spans="2:24" ht="20.100000000000001" customHeight="1" x14ac:dyDescent="0.25">
      <c r="B130" s="12">
        <f t="shared" si="39"/>
        <v>122</v>
      </c>
      <c r="C130" s="70">
        <f t="shared" si="21"/>
        <v>0</v>
      </c>
      <c r="D130" s="70">
        <f t="shared" si="22"/>
        <v>0</v>
      </c>
      <c r="E130" s="70">
        <f t="shared" si="32"/>
        <v>0</v>
      </c>
      <c r="F130" s="70">
        <f t="shared" si="33"/>
        <v>0</v>
      </c>
      <c r="G130" s="14">
        <f t="shared" si="23"/>
        <v>0</v>
      </c>
      <c r="H130" s="74">
        <f t="shared" si="24"/>
        <v>0</v>
      </c>
      <c r="J130" s="12">
        <f t="shared" si="40"/>
        <v>122</v>
      </c>
      <c r="K130" s="70">
        <f t="shared" si="25"/>
        <v>0</v>
      </c>
      <c r="L130" s="70">
        <f t="shared" si="34"/>
        <v>0</v>
      </c>
      <c r="M130" s="70">
        <f t="shared" si="35"/>
        <v>0</v>
      </c>
      <c r="N130" s="70">
        <f t="shared" si="36"/>
        <v>0</v>
      </c>
      <c r="O130" s="14">
        <f t="shared" si="26"/>
        <v>0</v>
      </c>
      <c r="P130" s="53">
        <f t="shared" si="27"/>
        <v>0</v>
      </c>
      <c r="R130" s="12">
        <f t="shared" si="41"/>
        <v>122</v>
      </c>
      <c r="S130" s="70">
        <f t="shared" si="28"/>
        <v>0</v>
      </c>
      <c r="T130" s="70">
        <f t="shared" si="37"/>
        <v>0</v>
      </c>
      <c r="U130" s="70">
        <f t="shared" si="29"/>
        <v>0</v>
      </c>
      <c r="V130" s="70">
        <f t="shared" si="38"/>
        <v>0</v>
      </c>
      <c r="W130" s="14">
        <f t="shared" si="30"/>
        <v>0</v>
      </c>
      <c r="X130" s="74">
        <f t="shared" si="31"/>
        <v>0</v>
      </c>
    </row>
    <row r="131" spans="2:24" ht="20.100000000000001" customHeight="1" x14ac:dyDescent="0.25">
      <c r="B131" s="12">
        <f t="shared" si="39"/>
        <v>123</v>
      </c>
      <c r="C131" s="70">
        <f t="shared" si="21"/>
        <v>0</v>
      </c>
      <c r="D131" s="70">
        <f t="shared" si="22"/>
        <v>0</v>
      </c>
      <c r="E131" s="70">
        <f t="shared" si="32"/>
        <v>0</v>
      </c>
      <c r="F131" s="70">
        <f t="shared" si="33"/>
        <v>0</v>
      </c>
      <c r="G131" s="14">
        <f t="shared" si="23"/>
        <v>0</v>
      </c>
      <c r="H131" s="74">
        <f t="shared" si="24"/>
        <v>0</v>
      </c>
      <c r="J131" s="12">
        <f t="shared" si="40"/>
        <v>123</v>
      </c>
      <c r="K131" s="70">
        <f t="shared" si="25"/>
        <v>0</v>
      </c>
      <c r="L131" s="70">
        <f t="shared" si="34"/>
        <v>0</v>
      </c>
      <c r="M131" s="70">
        <f t="shared" si="35"/>
        <v>0</v>
      </c>
      <c r="N131" s="70">
        <f t="shared" si="36"/>
        <v>0</v>
      </c>
      <c r="O131" s="14">
        <f t="shared" si="26"/>
        <v>0</v>
      </c>
      <c r="P131" s="53">
        <f t="shared" si="27"/>
        <v>0</v>
      </c>
      <c r="R131" s="12">
        <f t="shared" si="41"/>
        <v>123</v>
      </c>
      <c r="S131" s="70">
        <f t="shared" si="28"/>
        <v>0</v>
      </c>
      <c r="T131" s="70">
        <f t="shared" si="37"/>
        <v>0</v>
      </c>
      <c r="U131" s="70">
        <f t="shared" si="29"/>
        <v>0</v>
      </c>
      <c r="V131" s="70">
        <f t="shared" si="38"/>
        <v>0</v>
      </c>
      <c r="W131" s="14">
        <f t="shared" si="30"/>
        <v>0</v>
      </c>
      <c r="X131" s="74">
        <f t="shared" si="31"/>
        <v>0</v>
      </c>
    </row>
    <row r="132" spans="2:24" ht="20.100000000000001" customHeight="1" x14ac:dyDescent="0.25">
      <c r="B132" s="12">
        <f t="shared" si="39"/>
        <v>124</v>
      </c>
      <c r="C132" s="70">
        <f t="shared" si="21"/>
        <v>0</v>
      </c>
      <c r="D132" s="70">
        <f t="shared" si="22"/>
        <v>0</v>
      </c>
      <c r="E132" s="70">
        <f t="shared" si="32"/>
        <v>0</v>
      </c>
      <c r="F132" s="70">
        <f t="shared" si="33"/>
        <v>0</v>
      </c>
      <c r="G132" s="14">
        <f t="shared" si="23"/>
        <v>0</v>
      </c>
      <c r="H132" s="74">
        <f t="shared" si="24"/>
        <v>0</v>
      </c>
      <c r="J132" s="12">
        <f t="shared" si="40"/>
        <v>124</v>
      </c>
      <c r="K132" s="70">
        <f t="shared" si="25"/>
        <v>0</v>
      </c>
      <c r="L132" s="70">
        <f t="shared" si="34"/>
        <v>0</v>
      </c>
      <c r="M132" s="70">
        <f t="shared" si="35"/>
        <v>0</v>
      </c>
      <c r="N132" s="70">
        <f t="shared" si="36"/>
        <v>0</v>
      </c>
      <c r="O132" s="14">
        <f t="shared" si="26"/>
        <v>0</v>
      </c>
      <c r="P132" s="74">
        <f t="shared" si="27"/>
        <v>0</v>
      </c>
      <c r="R132" s="12">
        <f t="shared" si="41"/>
        <v>124</v>
      </c>
      <c r="S132" s="70">
        <f t="shared" si="28"/>
        <v>0</v>
      </c>
      <c r="T132" s="70">
        <f t="shared" si="37"/>
        <v>0</v>
      </c>
      <c r="U132" s="70">
        <f t="shared" si="29"/>
        <v>0</v>
      </c>
      <c r="V132" s="70">
        <f t="shared" si="38"/>
        <v>0</v>
      </c>
      <c r="W132" s="14">
        <f t="shared" si="30"/>
        <v>0</v>
      </c>
      <c r="X132" s="74">
        <f t="shared" si="31"/>
        <v>0</v>
      </c>
    </row>
    <row r="133" spans="2:24" ht="20.100000000000001" customHeight="1" x14ac:dyDescent="0.25">
      <c r="B133" s="12">
        <f t="shared" si="39"/>
        <v>125</v>
      </c>
      <c r="C133" s="70">
        <f t="shared" si="21"/>
        <v>0</v>
      </c>
      <c r="D133" s="70">
        <f t="shared" si="22"/>
        <v>0</v>
      </c>
      <c r="E133" s="70">
        <f t="shared" si="32"/>
        <v>0</v>
      </c>
      <c r="F133" s="70">
        <f t="shared" si="33"/>
        <v>0</v>
      </c>
      <c r="G133" s="14">
        <f t="shared" si="23"/>
        <v>0</v>
      </c>
      <c r="H133" s="74">
        <f t="shared" si="24"/>
        <v>0</v>
      </c>
      <c r="J133" s="12">
        <f t="shared" si="40"/>
        <v>125</v>
      </c>
      <c r="K133" s="70">
        <f t="shared" si="25"/>
        <v>0</v>
      </c>
      <c r="L133" s="70">
        <f t="shared" si="34"/>
        <v>0</v>
      </c>
      <c r="M133" s="70">
        <f t="shared" si="35"/>
        <v>0</v>
      </c>
      <c r="N133" s="70">
        <f t="shared" si="36"/>
        <v>0</v>
      </c>
      <c r="O133" s="14">
        <f t="shared" si="26"/>
        <v>0</v>
      </c>
      <c r="P133" s="74">
        <f t="shared" si="27"/>
        <v>0</v>
      </c>
      <c r="R133" s="12">
        <f t="shared" si="41"/>
        <v>125</v>
      </c>
      <c r="S133" s="70">
        <f t="shared" si="28"/>
        <v>0</v>
      </c>
      <c r="T133" s="70">
        <f t="shared" si="37"/>
        <v>0</v>
      </c>
      <c r="U133" s="70">
        <f t="shared" si="29"/>
        <v>0</v>
      </c>
      <c r="V133" s="70">
        <f t="shared" si="38"/>
        <v>0</v>
      </c>
      <c r="W133" s="14">
        <f t="shared" si="30"/>
        <v>0</v>
      </c>
      <c r="X133" s="74">
        <f t="shared" si="31"/>
        <v>0</v>
      </c>
    </row>
    <row r="134" spans="2:24" ht="20.100000000000001" customHeight="1" x14ac:dyDescent="0.25">
      <c r="B134" s="12">
        <f t="shared" si="39"/>
        <v>126</v>
      </c>
      <c r="C134" s="70">
        <f t="shared" si="21"/>
        <v>0</v>
      </c>
      <c r="D134" s="70">
        <f t="shared" si="22"/>
        <v>0</v>
      </c>
      <c r="E134" s="70">
        <f t="shared" si="32"/>
        <v>0</v>
      </c>
      <c r="F134" s="70">
        <f t="shared" si="33"/>
        <v>0</v>
      </c>
      <c r="G134" s="14">
        <f t="shared" si="23"/>
        <v>0</v>
      </c>
      <c r="H134" s="74">
        <f t="shared" si="24"/>
        <v>0</v>
      </c>
      <c r="J134" s="12">
        <f t="shared" si="40"/>
        <v>126</v>
      </c>
      <c r="K134" s="70">
        <f t="shared" si="25"/>
        <v>0</v>
      </c>
      <c r="L134" s="70">
        <f t="shared" si="34"/>
        <v>0</v>
      </c>
      <c r="M134" s="70">
        <f t="shared" si="35"/>
        <v>0</v>
      </c>
      <c r="N134" s="70">
        <f t="shared" si="36"/>
        <v>0</v>
      </c>
      <c r="O134" s="14">
        <f t="shared" si="26"/>
        <v>0</v>
      </c>
      <c r="P134" s="74">
        <f t="shared" si="27"/>
        <v>0</v>
      </c>
      <c r="R134" s="12">
        <f t="shared" si="41"/>
        <v>126</v>
      </c>
      <c r="S134" s="70">
        <f t="shared" si="28"/>
        <v>0</v>
      </c>
      <c r="T134" s="70">
        <f t="shared" si="37"/>
        <v>0</v>
      </c>
      <c r="U134" s="70">
        <f t="shared" si="29"/>
        <v>0</v>
      </c>
      <c r="V134" s="70">
        <f t="shared" si="38"/>
        <v>0</v>
      </c>
      <c r="W134" s="14">
        <f t="shared" si="30"/>
        <v>0</v>
      </c>
      <c r="X134" s="74">
        <f t="shared" si="31"/>
        <v>0</v>
      </c>
    </row>
    <row r="135" spans="2:24" ht="20.100000000000001" customHeight="1" x14ac:dyDescent="0.25">
      <c r="B135" s="12">
        <f t="shared" si="39"/>
        <v>127</v>
      </c>
      <c r="C135" s="70">
        <f t="shared" si="21"/>
        <v>0</v>
      </c>
      <c r="D135" s="70">
        <f t="shared" si="22"/>
        <v>0</v>
      </c>
      <c r="E135" s="70">
        <f t="shared" si="32"/>
        <v>0</v>
      </c>
      <c r="F135" s="70">
        <f t="shared" si="33"/>
        <v>0</v>
      </c>
      <c r="G135" s="14">
        <f t="shared" si="23"/>
        <v>0</v>
      </c>
      <c r="H135" s="74">
        <f t="shared" si="24"/>
        <v>0</v>
      </c>
      <c r="J135" s="12">
        <f t="shared" si="40"/>
        <v>127</v>
      </c>
      <c r="K135" s="70">
        <f t="shared" si="25"/>
        <v>0</v>
      </c>
      <c r="L135" s="70">
        <f t="shared" si="34"/>
        <v>0</v>
      </c>
      <c r="M135" s="70">
        <f t="shared" si="35"/>
        <v>0</v>
      </c>
      <c r="N135" s="70">
        <f t="shared" si="36"/>
        <v>0</v>
      </c>
      <c r="O135" s="14">
        <f t="shared" si="26"/>
        <v>0</v>
      </c>
      <c r="P135" s="74">
        <f t="shared" si="27"/>
        <v>0</v>
      </c>
      <c r="R135" s="12">
        <f t="shared" si="41"/>
        <v>127</v>
      </c>
      <c r="S135" s="70">
        <f t="shared" si="28"/>
        <v>0</v>
      </c>
      <c r="T135" s="70">
        <f t="shared" si="37"/>
        <v>0</v>
      </c>
      <c r="U135" s="70">
        <f t="shared" si="29"/>
        <v>0</v>
      </c>
      <c r="V135" s="70">
        <f t="shared" si="38"/>
        <v>0</v>
      </c>
      <c r="W135" s="14">
        <f t="shared" si="30"/>
        <v>0</v>
      </c>
      <c r="X135" s="74">
        <f t="shared" si="31"/>
        <v>0</v>
      </c>
    </row>
    <row r="136" spans="2:24" ht="20.100000000000001" customHeight="1" x14ac:dyDescent="0.25">
      <c r="B136" s="12">
        <f t="shared" si="39"/>
        <v>128</v>
      </c>
      <c r="C136" s="70">
        <f t="shared" si="21"/>
        <v>0</v>
      </c>
      <c r="D136" s="70">
        <f t="shared" si="22"/>
        <v>0</v>
      </c>
      <c r="E136" s="70">
        <f t="shared" si="32"/>
        <v>0</v>
      </c>
      <c r="F136" s="70">
        <f t="shared" si="33"/>
        <v>0</v>
      </c>
      <c r="G136" s="14">
        <f t="shared" si="23"/>
        <v>0</v>
      </c>
      <c r="H136" s="74">
        <f t="shared" si="24"/>
        <v>0</v>
      </c>
      <c r="J136" s="12">
        <f t="shared" si="40"/>
        <v>128</v>
      </c>
      <c r="K136" s="70">
        <f t="shared" si="25"/>
        <v>0</v>
      </c>
      <c r="L136" s="70">
        <f t="shared" si="34"/>
        <v>0</v>
      </c>
      <c r="M136" s="70">
        <f t="shared" si="35"/>
        <v>0</v>
      </c>
      <c r="N136" s="70">
        <f t="shared" si="36"/>
        <v>0</v>
      </c>
      <c r="O136" s="14">
        <f t="shared" si="26"/>
        <v>0</v>
      </c>
      <c r="P136" s="74">
        <f t="shared" si="27"/>
        <v>0</v>
      </c>
      <c r="R136" s="12">
        <f t="shared" si="41"/>
        <v>128</v>
      </c>
      <c r="S136" s="70">
        <f t="shared" si="28"/>
        <v>0</v>
      </c>
      <c r="T136" s="70">
        <f t="shared" si="37"/>
        <v>0</v>
      </c>
      <c r="U136" s="70">
        <f t="shared" si="29"/>
        <v>0</v>
      </c>
      <c r="V136" s="70">
        <f t="shared" si="38"/>
        <v>0</v>
      </c>
      <c r="W136" s="14">
        <f t="shared" si="30"/>
        <v>0</v>
      </c>
      <c r="X136" s="74">
        <f t="shared" si="31"/>
        <v>0</v>
      </c>
    </row>
    <row r="137" spans="2:24" ht="20.100000000000001" customHeight="1" x14ac:dyDescent="0.25">
      <c r="B137" s="12">
        <f t="shared" si="39"/>
        <v>129</v>
      </c>
      <c r="C137" s="70">
        <f t="shared" ref="C137:C200" si="42">ROUND(IF(B137&gt;annuité_emprunt,0,IF(B137&gt;différé,-PMT((taux_annuité_constante/périodicité),(annuité_emprunt-différé),emprunt),emprunt*taux_annuité_constante/périodicité)),2)</f>
        <v>0</v>
      </c>
      <c r="D137" s="70">
        <f t="shared" ref="D137:D200" si="43">IF(C137=0,0,C137-E137)</f>
        <v>0</v>
      </c>
      <c r="E137" s="70">
        <f t="shared" si="32"/>
        <v>0</v>
      </c>
      <c r="F137" s="70">
        <f t="shared" si="33"/>
        <v>0</v>
      </c>
      <c r="G137" s="14">
        <f t="shared" ref="G137:G200" si="44">C137-(D137*Tx_IS)</f>
        <v>0</v>
      </c>
      <c r="H137" s="74">
        <f t="shared" ref="H137:H200" si="45">IF(ISERROR(G137/((1+(Tx_actualisation/périodicité))^B137)),0,G137/((1+(Tx_actualisation/périodicité))^B137))</f>
        <v>0</v>
      </c>
      <c r="J137" s="12">
        <f t="shared" si="40"/>
        <v>129</v>
      </c>
      <c r="K137" s="70">
        <f t="shared" ref="K137:K200" si="46">IF(ISERROR(SUM(L137:M137)),0,SUM(L137:M137))</f>
        <v>0</v>
      </c>
      <c r="L137" s="70">
        <f t="shared" si="34"/>
        <v>0</v>
      </c>
      <c r="M137" s="70">
        <f t="shared" si="35"/>
        <v>0</v>
      </c>
      <c r="N137" s="70">
        <f t="shared" si="36"/>
        <v>0</v>
      </c>
      <c r="O137" s="14">
        <f t="shared" ref="O137:O200" si="47">K137-(L137*Tx_IS)</f>
        <v>0</v>
      </c>
      <c r="P137" s="74">
        <f t="shared" ref="P137:P200" si="48">IF(ISERROR(O137/((1+(Tx_actualisation/périodicité))^J137)),0,O137/((1+(Tx_actualisation/périodicité))^J137))</f>
        <v>0</v>
      </c>
      <c r="R137" s="12">
        <f t="shared" si="41"/>
        <v>129</v>
      </c>
      <c r="S137" s="70">
        <f t="shared" ref="S137:S200" si="49">IF(ISERROR(SUM(T137:U137)),0,SUM(T137:U137))</f>
        <v>0</v>
      </c>
      <c r="T137" s="70">
        <f t="shared" si="37"/>
        <v>0</v>
      </c>
      <c r="U137" s="70">
        <f t="shared" ref="U137:U200" si="50">IF(R137=annuité_emprunt,emprunt,0)</f>
        <v>0</v>
      </c>
      <c r="V137" s="70">
        <f t="shared" si="38"/>
        <v>0</v>
      </c>
      <c r="W137" s="14">
        <f t="shared" ref="W137:W200" si="51">S137-(T137*Tx_IS)</f>
        <v>0</v>
      </c>
      <c r="X137" s="74">
        <f t="shared" ref="X137:X200" si="52">IF(ISERROR(W137/((1+(Tx_actualisation/périodicité))^R137)),0,W137/((1+(Tx_actualisation/périodicité))^R137))</f>
        <v>0</v>
      </c>
    </row>
    <row r="138" spans="2:24" ht="20.100000000000001" customHeight="1" x14ac:dyDescent="0.25">
      <c r="B138" s="12">
        <f t="shared" si="39"/>
        <v>130</v>
      </c>
      <c r="C138" s="70">
        <f t="shared" si="42"/>
        <v>0</v>
      </c>
      <c r="D138" s="70">
        <f t="shared" si="43"/>
        <v>0</v>
      </c>
      <c r="E138" s="70">
        <f t="shared" ref="E138:E201" si="53">ROUND(IF(C138=0,0,IF(B138=annuité_emprunt,F137,IF(B138&gt;différé,-PPMT((taux_annuité_constante/périodicité),B138-différé,(annuité_emprunt-différé),emprunt),0))),2)</f>
        <v>0</v>
      </c>
      <c r="F138" s="70">
        <f t="shared" ref="F138:F201" si="54">F137-E138</f>
        <v>0</v>
      </c>
      <c r="G138" s="14">
        <f t="shared" si="44"/>
        <v>0</v>
      </c>
      <c r="H138" s="74">
        <f t="shared" si="45"/>
        <v>0</v>
      </c>
      <c r="J138" s="12">
        <f t="shared" si="40"/>
        <v>130</v>
      </c>
      <c r="K138" s="70">
        <f t="shared" si="46"/>
        <v>0</v>
      </c>
      <c r="L138" s="70">
        <f t="shared" ref="L138:L201" si="55">ROUND(IF(ISERROR(N137*(taux_amortissement_constant/périodicité)),0,N137*(taux_amortissement_constant/périodicité)),2)</f>
        <v>0</v>
      </c>
      <c r="M138" s="70">
        <f t="shared" ref="M138:M201" si="56">ROUND(IF(J138&gt;annuité_emprunt,0,IF(J138&gt;différé,IF(J138=annuité_emprunt,N137,emprunt/(annuité_emprunt-différé)))),2)</f>
        <v>0</v>
      </c>
      <c r="N138" s="70">
        <f t="shared" ref="N138:N201" si="57">N137-M138</f>
        <v>0</v>
      </c>
      <c r="O138" s="14">
        <f t="shared" si="47"/>
        <v>0</v>
      </c>
      <c r="P138" s="74">
        <f t="shared" si="48"/>
        <v>0</v>
      </c>
      <c r="R138" s="12">
        <f t="shared" si="41"/>
        <v>130</v>
      </c>
      <c r="S138" s="70">
        <f t="shared" si="49"/>
        <v>0</v>
      </c>
      <c r="T138" s="70">
        <f t="shared" ref="T138:T201" si="58">ROUND(IF(ISERROR(V137*(taux_in_fine/périodicité)),0,V137*(taux_in_fine/périodicité)),2)</f>
        <v>0</v>
      </c>
      <c r="U138" s="70">
        <f t="shared" si="50"/>
        <v>0</v>
      </c>
      <c r="V138" s="70">
        <f t="shared" ref="V138:V201" si="59">V137-U138</f>
        <v>0</v>
      </c>
      <c r="W138" s="14">
        <f t="shared" si="51"/>
        <v>0</v>
      </c>
      <c r="X138" s="74">
        <f t="shared" si="52"/>
        <v>0</v>
      </c>
    </row>
    <row r="139" spans="2:24" ht="20.100000000000001" customHeight="1" x14ac:dyDescent="0.25">
      <c r="B139" s="12">
        <f t="shared" ref="B139:B202" si="60">1+B138</f>
        <v>131</v>
      </c>
      <c r="C139" s="70">
        <f t="shared" si="42"/>
        <v>0</v>
      </c>
      <c r="D139" s="70">
        <f t="shared" si="43"/>
        <v>0</v>
      </c>
      <c r="E139" s="70">
        <f t="shared" si="53"/>
        <v>0</v>
      </c>
      <c r="F139" s="70">
        <f t="shared" si="54"/>
        <v>0</v>
      </c>
      <c r="G139" s="14">
        <f t="shared" si="44"/>
        <v>0</v>
      </c>
      <c r="H139" s="74">
        <f t="shared" si="45"/>
        <v>0</v>
      </c>
      <c r="J139" s="12">
        <f t="shared" ref="J139:J202" si="61">1+J138</f>
        <v>131</v>
      </c>
      <c r="K139" s="70">
        <f t="shared" si="46"/>
        <v>0</v>
      </c>
      <c r="L139" s="70">
        <f t="shared" si="55"/>
        <v>0</v>
      </c>
      <c r="M139" s="70">
        <f t="shared" si="56"/>
        <v>0</v>
      </c>
      <c r="N139" s="70">
        <f t="shared" si="57"/>
        <v>0</v>
      </c>
      <c r="O139" s="14">
        <f t="shared" si="47"/>
        <v>0</v>
      </c>
      <c r="P139" s="74">
        <f t="shared" si="48"/>
        <v>0</v>
      </c>
      <c r="R139" s="12">
        <f t="shared" ref="R139:R202" si="62">1+R138</f>
        <v>131</v>
      </c>
      <c r="S139" s="70">
        <f t="shared" si="49"/>
        <v>0</v>
      </c>
      <c r="T139" s="70">
        <f t="shared" si="58"/>
        <v>0</v>
      </c>
      <c r="U139" s="70">
        <f t="shared" si="50"/>
        <v>0</v>
      </c>
      <c r="V139" s="70">
        <f t="shared" si="59"/>
        <v>0</v>
      </c>
      <c r="W139" s="14">
        <f t="shared" si="51"/>
        <v>0</v>
      </c>
      <c r="X139" s="74">
        <f t="shared" si="52"/>
        <v>0</v>
      </c>
    </row>
    <row r="140" spans="2:24" ht="20.100000000000001" customHeight="1" x14ac:dyDescent="0.25">
      <c r="B140" s="12">
        <f t="shared" si="60"/>
        <v>132</v>
      </c>
      <c r="C140" s="70">
        <f t="shared" si="42"/>
        <v>0</v>
      </c>
      <c r="D140" s="70">
        <f t="shared" si="43"/>
        <v>0</v>
      </c>
      <c r="E140" s="70">
        <f t="shared" si="53"/>
        <v>0</v>
      </c>
      <c r="F140" s="70">
        <f t="shared" si="54"/>
        <v>0</v>
      </c>
      <c r="G140" s="14">
        <f t="shared" si="44"/>
        <v>0</v>
      </c>
      <c r="H140" s="74">
        <f t="shared" si="45"/>
        <v>0</v>
      </c>
      <c r="J140" s="12">
        <f t="shared" si="61"/>
        <v>132</v>
      </c>
      <c r="K140" s="70">
        <f t="shared" si="46"/>
        <v>0</v>
      </c>
      <c r="L140" s="70">
        <f t="shared" si="55"/>
        <v>0</v>
      </c>
      <c r="M140" s="70">
        <f t="shared" si="56"/>
        <v>0</v>
      </c>
      <c r="N140" s="70">
        <f t="shared" si="57"/>
        <v>0</v>
      </c>
      <c r="O140" s="14">
        <f t="shared" si="47"/>
        <v>0</v>
      </c>
      <c r="P140" s="74">
        <f t="shared" si="48"/>
        <v>0</v>
      </c>
      <c r="R140" s="12">
        <f t="shared" si="62"/>
        <v>132</v>
      </c>
      <c r="S140" s="70">
        <f t="shared" si="49"/>
        <v>0</v>
      </c>
      <c r="T140" s="70">
        <f t="shared" si="58"/>
        <v>0</v>
      </c>
      <c r="U140" s="70">
        <f t="shared" si="50"/>
        <v>0</v>
      </c>
      <c r="V140" s="70">
        <f t="shared" si="59"/>
        <v>0</v>
      </c>
      <c r="W140" s="14">
        <f t="shared" si="51"/>
        <v>0</v>
      </c>
      <c r="X140" s="74">
        <f t="shared" si="52"/>
        <v>0</v>
      </c>
    </row>
    <row r="141" spans="2:24" ht="20.100000000000001" customHeight="1" x14ac:dyDescent="0.25">
      <c r="B141" s="12">
        <f t="shared" si="60"/>
        <v>133</v>
      </c>
      <c r="C141" s="70">
        <f t="shared" si="42"/>
        <v>0</v>
      </c>
      <c r="D141" s="70">
        <f t="shared" si="43"/>
        <v>0</v>
      </c>
      <c r="E141" s="70">
        <f t="shared" si="53"/>
        <v>0</v>
      </c>
      <c r="F141" s="70">
        <f t="shared" si="54"/>
        <v>0</v>
      </c>
      <c r="G141" s="14">
        <f t="shared" si="44"/>
        <v>0</v>
      </c>
      <c r="H141" s="74">
        <f t="shared" si="45"/>
        <v>0</v>
      </c>
      <c r="J141" s="12">
        <f t="shared" si="61"/>
        <v>133</v>
      </c>
      <c r="K141" s="70">
        <f t="shared" si="46"/>
        <v>0</v>
      </c>
      <c r="L141" s="70">
        <f t="shared" si="55"/>
        <v>0</v>
      </c>
      <c r="M141" s="70">
        <f t="shared" si="56"/>
        <v>0</v>
      </c>
      <c r="N141" s="70">
        <f t="shared" si="57"/>
        <v>0</v>
      </c>
      <c r="O141" s="14">
        <f t="shared" si="47"/>
        <v>0</v>
      </c>
      <c r="P141" s="74">
        <f t="shared" si="48"/>
        <v>0</v>
      </c>
      <c r="R141" s="12">
        <f t="shared" si="62"/>
        <v>133</v>
      </c>
      <c r="S141" s="70">
        <f t="shared" si="49"/>
        <v>0</v>
      </c>
      <c r="T141" s="70">
        <f t="shared" si="58"/>
        <v>0</v>
      </c>
      <c r="U141" s="70">
        <f t="shared" si="50"/>
        <v>0</v>
      </c>
      <c r="V141" s="70">
        <f t="shared" si="59"/>
        <v>0</v>
      </c>
      <c r="W141" s="14">
        <f t="shared" si="51"/>
        <v>0</v>
      </c>
      <c r="X141" s="74">
        <f t="shared" si="52"/>
        <v>0</v>
      </c>
    </row>
    <row r="142" spans="2:24" ht="20.100000000000001" customHeight="1" x14ac:dyDescent="0.25">
      <c r="B142" s="12">
        <f t="shared" si="60"/>
        <v>134</v>
      </c>
      <c r="C142" s="70">
        <f t="shared" si="42"/>
        <v>0</v>
      </c>
      <c r="D142" s="70">
        <f t="shared" si="43"/>
        <v>0</v>
      </c>
      <c r="E142" s="70">
        <f t="shared" si="53"/>
        <v>0</v>
      </c>
      <c r="F142" s="70">
        <f t="shared" si="54"/>
        <v>0</v>
      </c>
      <c r="G142" s="14">
        <f t="shared" si="44"/>
        <v>0</v>
      </c>
      <c r="H142" s="74">
        <f t="shared" si="45"/>
        <v>0</v>
      </c>
      <c r="J142" s="12">
        <f t="shared" si="61"/>
        <v>134</v>
      </c>
      <c r="K142" s="70">
        <f t="shared" si="46"/>
        <v>0</v>
      </c>
      <c r="L142" s="70">
        <f t="shared" si="55"/>
        <v>0</v>
      </c>
      <c r="M142" s="70">
        <f t="shared" si="56"/>
        <v>0</v>
      </c>
      <c r="N142" s="70">
        <f t="shared" si="57"/>
        <v>0</v>
      </c>
      <c r="O142" s="14">
        <f t="shared" si="47"/>
        <v>0</v>
      </c>
      <c r="P142" s="74">
        <f t="shared" si="48"/>
        <v>0</v>
      </c>
      <c r="R142" s="12">
        <f t="shared" si="62"/>
        <v>134</v>
      </c>
      <c r="S142" s="70">
        <f t="shared" si="49"/>
        <v>0</v>
      </c>
      <c r="T142" s="70">
        <f t="shared" si="58"/>
        <v>0</v>
      </c>
      <c r="U142" s="70">
        <f t="shared" si="50"/>
        <v>0</v>
      </c>
      <c r="V142" s="70">
        <f t="shared" si="59"/>
        <v>0</v>
      </c>
      <c r="W142" s="14">
        <f t="shared" si="51"/>
        <v>0</v>
      </c>
      <c r="X142" s="74">
        <f t="shared" si="52"/>
        <v>0</v>
      </c>
    </row>
    <row r="143" spans="2:24" ht="20.100000000000001" customHeight="1" x14ac:dyDescent="0.25">
      <c r="B143" s="12">
        <f t="shared" si="60"/>
        <v>135</v>
      </c>
      <c r="C143" s="70">
        <f t="shared" si="42"/>
        <v>0</v>
      </c>
      <c r="D143" s="70">
        <f t="shared" si="43"/>
        <v>0</v>
      </c>
      <c r="E143" s="70">
        <f t="shared" si="53"/>
        <v>0</v>
      </c>
      <c r="F143" s="70">
        <f t="shared" si="54"/>
        <v>0</v>
      </c>
      <c r="G143" s="14">
        <f t="shared" si="44"/>
        <v>0</v>
      </c>
      <c r="H143" s="74">
        <f t="shared" si="45"/>
        <v>0</v>
      </c>
      <c r="J143" s="12">
        <f t="shared" si="61"/>
        <v>135</v>
      </c>
      <c r="K143" s="70">
        <f t="shared" si="46"/>
        <v>0</v>
      </c>
      <c r="L143" s="70">
        <f t="shared" si="55"/>
        <v>0</v>
      </c>
      <c r="M143" s="70">
        <f t="shared" si="56"/>
        <v>0</v>
      </c>
      <c r="N143" s="70">
        <f t="shared" si="57"/>
        <v>0</v>
      </c>
      <c r="O143" s="14">
        <f t="shared" si="47"/>
        <v>0</v>
      </c>
      <c r="P143" s="74">
        <f t="shared" si="48"/>
        <v>0</v>
      </c>
      <c r="R143" s="12">
        <f t="shared" si="62"/>
        <v>135</v>
      </c>
      <c r="S143" s="70">
        <f t="shared" si="49"/>
        <v>0</v>
      </c>
      <c r="T143" s="70">
        <f t="shared" si="58"/>
        <v>0</v>
      </c>
      <c r="U143" s="70">
        <f t="shared" si="50"/>
        <v>0</v>
      </c>
      <c r="V143" s="70">
        <f t="shared" si="59"/>
        <v>0</v>
      </c>
      <c r="W143" s="14">
        <f t="shared" si="51"/>
        <v>0</v>
      </c>
      <c r="X143" s="74">
        <f t="shared" si="52"/>
        <v>0</v>
      </c>
    </row>
    <row r="144" spans="2:24" ht="20.100000000000001" customHeight="1" x14ac:dyDescent="0.25">
      <c r="B144" s="12">
        <f t="shared" si="60"/>
        <v>136</v>
      </c>
      <c r="C144" s="70">
        <f t="shared" si="42"/>
        <v>0</v>
      </c>
      <c r="D144" s="70">
        <f t="shared" si="43"/>
        <v>0</v>
      </c>
      <c r="E144" s="70">
        <f t="shared" si="53"/>
        <v>0</v>
      </c>
      <c r="F144" s="70">
        <f t="shared" si="54"/>
        <v>0</v>
      </c>
      <c r="G144" s="14">
        <f t="shared" si="44"/>
        <v>0</v>
      </c>
      <c r="H144" s="74">
        <f t="shared" si="45"/>
        <v>0</v>
      </c>
      <c r="J144" s="12">
        <f t="shared" si="61"/>
        <v>136</v>
      </c>
      <c r="K144" s="70">
        <f t="shared" si="46"/>
        <v>0</v>
      </c>
      <c r="L144" s="70">
        <f t="shared" si="55"/>
        <v>0</v>
      </c>
      <c r="M144" s="70">
        <f t="shared" si="56"/>
        <v>0</v>
      </c>
      <c r="N144" s="70">
        <f t="shared" si="57"/>
        <v>0</v>
      </c>
      <c r="O144" s="14">
        <f t="shared" si="47"/>
        <v>0</v>
      </c>
      <c r="P144" s="74">
        <f t="shared" si="48"/>
        <v>0</v>
      </c>
      <c r="R144" s="12">
        <f t="shared" si="62"/>
        <v>136</v>
      </c>
      <c r="S144" s="70">
        <f t="shared" si="49"/>
        <v>0</v>
      </c>
      <c r="T144" s="70">
        <f t="shared" si="58"/>
        <v>0</v>
      </c>
      <c r="U144" s="70">
        <f t="shared" si="50"/>
        <v>0</v>
      </c>
      <c r="V144" s="70">
        <f t="shared" si="59"/>
        <v>0</v>
      </c>
      <c r="W144" s="14">
        <f t="shared" si="51"/>
        <v>0</v>
      </c>
      <c r="X144" s="74">
        <f t="shared" si="52"/>
        <v>0</v>
      </c>
    </row>
    <row r="145" spans="2:24" ht="20.100000000000001" customHeight="1" x14ac:dyDescent="0.25">
      <c r="B145" s="12">
        <f t="shared" si="60"/>
        <v>137</v>
      </c>
      <c r="C145" s="70">
        <f t="shared" si="42"/>
        <v>0</v>
      </c>
      <c r="D145" s="70">
        <f t="shared" si="43"/>
        <v>0</v>
      </c>
      <c r="E145" s="70">
        <f t="shared" si="53"/>
        <v>0</v>
      </c>
      <c r="F145" s="70">
        <f t="shared" si="54"/>
        <v>0</v>
      </c>
      <c r="G145" s="14">
        <f t="shared" si="44"/>
        <v>0</v>
      </c>
      <c r="H145" s="74">
        <f t="shared" si="45"/>
        <v>0</v>
      </c>
      <c r="J145" s="12">
        <f t="shared" si="61"/>
        <v>137</v>
      </c>
      <c r="K145" s="70">
        <f t="shared" si="46"/>
        <v>0</v>
      </c>
      <c r="L145" s="70">
        <f t="shared" si="55"/>
        <v>0</v>
      </c>
      <c r="M145" s="70">
        <f t="shared" si="56"/>
        <v>0</v>
      </c>
      <c r="N145" s="70">
        <f t="shared" si="57"/>
        <v>0</v>
      </c>
      <c r="O145" s="14">
        <f t="shared" si="47"/>
        <v>0</v>
      </c>
      <c r="P145" s="74">
        <f t="shared" si="48"/>
        <v>0</v>
      </c>
      <c r="R145" s="12">
        <f t="shared" si="62"/>
        <v>137</v>
      </c>
      <c r="S145" s="70">
        <f t="shared" si="49"/>
        <v>0</v>
      </c>
      <c r="T145" s="70">
        <f t="shared" si="58"/>
        <v>0</v>
      </c>
      <c r="U145" s="70">
        <f t="shared" si="50"/>
        <v>0</v>
      </c>
      <c r="V145" s="70">
        <f t="shared" si="59"/>
        <v>0</v>
      </c>
      <c r="W145" s="14">
        <f t="shared" si="51"/>
        <v>0</v>
      </c>
      <c r="X145" s="74">
        <f t="shared" si="52"/>
        <v>0</v>
      </c>
    </row>
    <row r="146" spans="2:24" ht="20.100000000000001" customHeight="1" x14ac:dyDescent="0.25">
      <c r="B146" s="12">
        <f t="shared" si="60"/>
        <v>138</v>
      </c>
      <c r="C146" s="70">
        <f t="shared" si="42"/>
        <v>0</v>
      </c>
      <c r="D146" s="70">
        <f t="shared" si="43"/>
        <v>0</v>
      </c>
      <c r="E146" s="70">
        <f t="shared" si="53"/>
        <v>0</v>
      </c>
      <c r="F146" s="70">
        <f t="shared" si="54"/>
        <v>0</v>
      </c>
      <c r="G146" s="14">
        <f t="shared" si="44"/>
        <v>0</v>
      </c>
      <c r="H146" s="74">
        <f t="shared" si="45"/>
        <v>0</v>
      </c>
      <c r="J146" s="12">
        <f t="shared" si="61"/>
        <v>138</v>
      </c>
      <c r="K146" s="70">
        <f t="shared" si="46"/>
        <v>0</v>
      </c>
      <c r="L146" s="70">
        <f t="shared" si="55"/>
        <v>0</v>
      </c>
      <c r="M146" s="70">
        <f t="shared" si="56"/>
        <v>0</v>
      </c>
      <c r="N146" s="70">
        <f t="shared" si="57"/>
        <v>0</v>
      </c>
      <c r="O146" s="14">
        <f t="shared" si="47"/>
        <v>0</v>
      </c>
      <c r="P146" s="74">
        <f t="shared" si="48"/>
        <v>0</v>
      </c>
      <c r="R146" s="12">
        <f t="shared" si="62"/>
        <v>138</v>
      </c>
      <c r="S146" s="70">
        <f t="shared" si="49"/>
        <v>0</v>
      </c>
      <c r="T146" s="70">
        <f t="shared" si="58"/>
        <v>0</v>
      </c>
      <c r="U146" s="70">
        <f t="shared" si="50"/>
        <v>0</v>
      </c>
      <c r="V146" s="70">
        <f t="shared" si="59"/>
        <v>0</v>
      </c>
      <c r="W146" s="14">
        <f t="shared" si="51"/>
        <v>0</v>
      </c>
      <c r="X146" s="74">
        <f t="shared" si="52"/>
        <v>0</v>
      </c>
    </row>
    <row r="147" spans="2:24" ht="20.100000000000001" customHeight="1" x14ac:dyDescent="0.25">
      <c r="B147" s="12">
        <f t="shared" si="60"/>
        <v>139</v>
      </c>
      <c r="C147" s="70">
        <f t="shared" si="42"/>
        <v>0</v>
      </c>
      <c r="D147" s="70">
        <f t="shared" si="43"/>
        <v>0</v>
      </c>
      <c r="E147" s="70">
        <f t="shared" si="53"/>
        <v>0</v>
      </c>
      <c r="F147" s="70">
        <f t="shared" si="54"/>
        <v>0</v>
      </c>
      <c r="G147" s="14">
        <f t="shared" si="44"/>
        <v>0</v>
      </c>
      <c r="H147" s="74">
        <f t="shared" si="45"/>
        <v>0</v>
      </c>
      <c r="J147" s="12">
        <f t="shared" si="61"/>
        <v>139</v>
      </c>
      <c r="K147" s="70">
        <f t="shared" si="46"/>
        <v>0</v>
      </c>
      <c r="L147" s="70">
        <f t="shared" si="55"/>
        <v>0</v>
      </c>
      <c r="M147" s="70">
        <f t="shared" si="56"/>
        <v>0</v>
      </c>
      <c r="N147" s="70">
        <f t="shared" si="57"/>
        <v>0</v>
      </c>
      <c r="O147" s="14">
        <f t="shared" si="47"/>
        <v>0</v>
      </c>
      <c r="P147" s="74">
        <f t="shared" si="48"/>
        <v>0</v>
      </c>
      <c r="R147" s="12">
        <f t="shared" si="62"/>
        <v>139</v>
      </c>
      <c r="S147" s="70">
        <f t="shared" si="49"/>
        <v>0</v>
      </c>
      <c r="T147" s="70">
        <f t="shared" si="58"/>
        <v>0</v>
      </c>
      <c r="U147" s="70">
        <f t="shared" si="50"/>
        <v>0</v>
      </c>
      <c r="V147" s="70">
        <f t="shared" si="59"/>
        <v>0</v>
      </c>
      <c r="W147" s="14">
        <f t="shared" si="51"/>
        <v>0</v>
      </c>
      <c r="X147" s="74">
        <f t="shared" si="52"/>
        <v>0</v>
      </c>
    </row>
    <row r="148" spans="2:24" ht="20.100000000000001" customHeight="1" x14ac:dyDescent="0.25">
      <c r="B148" s="12">
        <f t="shared" si="60"/>
        <v>140</v>
      </c>
      <c r="C148" s="70">
        <f t="shared" si="42"/>
        <v>0</v>
      </c>
      <c r="D148" s="70">
        <f t="shared" si="43"/>
        <v>0</v>
      </c>
      <c r="E148" s="70">
        <f t="shared" si="53"/>
        <v>0</v>
      </c>
      <c r="F148" s="70">
        <f t="shared" si="54"/>
        <v>0</v>
      </c>
      <c r="G148" s="14">
        <f t="shared" si="44"/>
        <v>0</v>
      </c>
      <c r="H148" s="74">
        <f t="shared" si="45"/>
        <v>0</v>
      </c>
      <c r="J148" s="12">
        <f t="shared" si="61"/>
        <v>140</v>
      </c>
      <c r="K148" s="70">
        <f t="shared" si="46"/>
        <v>0</v>
      </c>
      <c r="L148" s="70">
        <f t="shared" si="55"/>
        <v>0</v>
      </c>
      <c r="M148" s="70">
        <f t="shared" si="56"/>
        <v>0</v>
      </c>
      <c r="N148" s="70">
        <f t="shared" si="57"/>
        <v>0</v>
      </c>
      <c r="O148" s="14">
        <f t="shared" si="47"/>
        <v>0</v>
      </c>
      <c r="P148" s="74">
        <f t="shared" si="48"/>
        <v>0</v>
      </c>
      <c r="R148" s="12">
        <f t="shared" si="62"/>
        <v>140</v>
      </c>
      <c r="S148" s="70">
        <f t="shared" si="49"/>
        <v>0</v>
      </c>
      <c r="T148" s="70">
        <f t="shared" si="58"/>
        <v>0</v>
      </c>
      <c r="U148" s="70">
        <f t="shared" si="50"/>
        <v>0</v>
      </c>
      <c r="V148" s="70">
        <f t="shared" si="59"/>
        <v>0</v>
      </c>
      <c r="W148" s="14">
        <f t="shared" si="51"/>
        <v>0</v>
      </c>
      <c r="X148" s="74">
        <f t="shared" si="52"/>
        <v>0</v>
      </c>
    </row>
    <row r="149" spans="2:24" ht="20.100000000000001" customHeight="1" x14ac:dyDescent="0.25">
      <c r="B149" s="12">
        <f t="shared" si="60"/>
        <v>141</v>
      </c>
      <c r="C149" s="70">
        <f t="shared" si="42"/>
        <v>0</v>
      </c>
      <c r="D149" s="70">
        <f t="shared" si="43"/>
        <v>0</v>
      </c>
      <c r="E149" s="70">
        <f t="shared" si="53"/>
        <v>0</v>
      </c>
      <c r="F149" s="70">
        <f t="shared" si="54"/>
        <v>0</v>
      </c>
      <c r="G149" s="14">
        <f t="shared" si="44"/>
        <v>0</v>
      </c>
      <c r="H149" s="74">
        <f t="shared" si="45"/>
        <v>0</v>
      </c>
      <c r="J149" s="12">
        <f t="shared" si="61"/>
        <v>141</v>
      </c>
      <c r="K149" s="70">
        <f t="shared" si="46"/>
        <v>0</v>
      </c>
      <c r="L149" s="70">
        <f t="shared" si="55"/>
        <v>0</v>
      </c>
      <c r="M149" s="70">
        <f t="shared" si="56"/>
        <v>0</v>
      </c>
      <c r="N149" s="70">
        <f t="shared" si="57"/>
        <v>0</v>
      </c>
      <c r="O149" s="14">
        <f t="shared" si="47"/>
        <v>0</v>
      </c>
      <c r="P149" s="74">
        <f t="shared" si="48"/>
        <v>0</v>
      </c>
      <c r="R149" s="12">
        <f t="shared" si="62"/>
        <v>141</v>
      </c>
      <c r="S149" s="70">
        <f t="shared" si="49"/>
        <v>0</v>
      </c>
      <c r="T149" s="70">
        <f t="shared" si="58"/>
        <v>0</v>
      </c>
      <c r="U149" s="70">
        <f t="shared" si="50"/>
        <v>0</v>
      </c>
      <c r="V149" s="70">
        <f t="shared" si="59"/>
        <v>0</v>
      </c>
      <c r="W149" s="14">
        <f t="shared" si="51"/>
        <v>0</v>
      </c>
      <c r="X149" s="74">
        <f t="shared" si="52"/>
        <v>0</v>
      </c>
    </row>
    <row r="150" spans="2:24" ht="20.100000000000001" customHeight="1" x14ac:dyDescent="0.25">
      <c r="B150" s="12">
        <f t="shared" si="60"/>
        <v>142</v>
      </c>
      <c r="C150" s="70">
        <f t="shared" si="42"/>
        <v>0</v>
      </c>
      <c r="D150" s="70">
        <f t="shared" si="43"/>
        <v>0</v>
      </c>
      <c r="E150" s="70">
        <f t="shared" si="53"/>
        <v>0</v>
      </c>
      <c r="F150" s="70">
        <f t="shared" si="54"/>
        <v>0</v>
      </c>
      <c r="G150" s="14">
        <f t="shared" si="44"/>
        <v>0</v>
      </c>
      <c r="H150" s="74">
        <f t="shared" si="45"/>
        <v>0</v>
      </c>
      <c r="J150" s="12">
        <f t="shared" si="61"/>
        <v>142</v>
      </c>
      <c r="K150" s="70">
        <f t="shared" si="46"/>
        <v>0</v>
      </c>
      <c r="L150" s="70">
        <f t="shared" si="55"/>
        <v>0</v>
      </c>
      <c r="M150" s="70">
        <f t="shared" si="56"/>
        <v>0</v>
      </c>
      <c r="N150" s="70">
        <f t="shared" si="57"/>
        <v>0</v>
      </c>
      <c r="O150" s="14">
        <f t="shared" si="47"/>
        <v>0</v>
      </c>
      <c r="P150" s="74">
        <f t="shared" si="48"/>
        <v>0</v>
      </c>
      <c r="R150" s="12">
        <f t="shared" si="62"/>
        <v>142</v>
      </c>
      <c r="S150" s="70">
        <f t="shared" si="49"/>
        <v>0</v>
      </c>
      <c r="T150" s="70">
        <f t="shared" si="58"/>
        <v>0</v>
      </c>
      <c r="U150" s="70">
        <f t="shared" si="50"/>
        <v>0</v>
      </c>
      <c r="V150" s="70">
        <f t="shared" si="59"/>
        <v>0</v>
      </c>
      <c r="W150" s="14">
        <f t="shared" si="51"/>
        <v>0</v>
      </c>
      <c r="X150" s="74">
        <f t="shared" si="52"/>
        <v>0</v>
      </c>
    </row>
    <row r="151" spans="2:24" ht="20.100000000000001" customHeight="1" x14ac:dyDescent="0.25">
      <c r="B151" s="12">
        <f t="shared" si="60"/>
        <v>143</v>
      </c>
      <c r="C151" s="70">
        <f t="shared" si="42"/>
        <v>0</v>
      </c>
      <c r="D151" s="70">
        <f t="shared" si="43"/>
        <v>0</v>
      </c>
      <c r="E151" s="70">
        <f t="shared" si="53"/>
        <v>0</v>
      </c>
      <c r="F151" s="70">
        <f t="shared" si="54"/>
        <v>0</v>
      </c>
      <c r="G151" s="14">
        <f t="shared" si="44"/>
        <v>0</v>
      </c>
      <c r="H151" s="74">
        <f t="shared" si="45"/>
        <v>0</v>
      </c>
      <c r="J151" s="12">
        <f t="shared" si="61"/>
        <v>143</v>
      </c>
      <c r="K151" s="70">
        <f t="shared" si="46"/>
        <v>0</v>
      </c>
      <c r="L151" s="70">
        <f t="shared" si="55"/>
        <v>0</v>
      </c>
      <c r="M151" s="70">
        <f t="shared" si="56"/>
        <v>0</v>
      </c>
      <c r="N151" s="70">
        <f t="shared" si="57"/>
        <v>0</v>
      </c>
      <c r="O151" s="14">
        <f t="shared" si="47"/>
        <v>0</v>
      </c>
      <c r="P151" s="74">
        <f t="shared" si="48"/>
        <v>0</v>
      </c>
      <c r="R151" s="12">
        <f t="shared" si="62"/>
        <v>143</v>
      </c>
      <c r="S151" s="70">
        <f t="shared" si="49"/>
        <v>0</v>
      </c>
      <c r="T151" s="70">
        <f t="shared" si="58"/>
        <v>0</v>
      </c>
      <c r="U151" s="70">
        <f t="shared" si="50"/>
        <v>0</v>
      </c>
      <c r="V151" s="70">
        <f t="shared" si="59"/>
        <v>0</v>
      </c>
      <c r="W151" s="14">
        <f t="shared" si="51"/>
        <v>0</v>
      </c>
      <c r="X151" s="74">
        <f t="shared" si="52"/>
        <v>0</v>
      </c>
    </row>
    <row r="152" spans="2:24" ht="20.100000000000001" customHeight="1" x14ac:dyDescent="0.25">
      <c r="B152" s="12">
        <f t="shared" si="60"/>
        <v>144</v>
      </c>
      <c r="C152" s="70">
        <f t="shared" si="42"/>
        <v>0</v>
      </c>
      <c r="D152" s="70">
        <f t="shared" si="43"/>
        <v>0</v>
      </c>
      <c r="E152" s="70">
        <f t="shared" si="53"/>
        <v>0</v>
      </c>
      <c r="F152" s="70">
        <f t="shared" si="54"/>
        <v>0</v>
      </c>
      <c r="G152" s="14">
        <f t="shared" si="44"/>
        <v>0</v>
      </c>
      <c r="H152" s="74">
        <f t="shared" si="45"/>
        <v>0</v>
      </c>
      <c r="J152" s="12">
        <f t="shared" si="61"/>
        <v>144</v>
      </c>
      <c r="K152" s="70">
        <f t="shared" si="46"/>
        <v>0</v>
      </c>
      <c r="L152" s="70">
        <f t="shared" si="55"/>
        <v>0</v>
      </c>
      <c r="M152" s="70">
        <f t="shared" si="56"/>
        <v>0</v>
      </c>
      <c r="N152" s="70">
        <f t="shared" si="57"/>
        <v>0</v>
      </c>
      <c r="O152" s="14">
        <f t="shared" si="47"/>
        <v>0</v>
      </c>
      <c r="P152" s="74">
        <f t="shared" si="48"/>
        <v>0</v>
      </c>
      <c r="R152" s="12">
        <f t="shared" si="62"/>
        <v>144</v>
      </c>
      <c r="S152" s="70">
        <f t="shared" si="49"/>
        <v>0</v>
      </c>
      <c r="T152" s="70">
        <f t="shared" si="58"/>
        <v>0</v>
      </c>
      <c r="U152" s="70">
        <f t="shared" si="50"/>
        <v>0</v>
      </c>
      <c r="V152" s="70">
        <f t="shared" si="59"/>
        <v>0</v>
      </c>
      <c r="W152" s="14">
        <f t="shared" si="51"/>
        <v>0</v>
      </c>
      <c r="X152" s="74">
        <f t="shared" si="52"/>
        <v>0</v>
      </c>
    </row>
    <row r="153" spans="2:24" ht="20.100000000000001" customHeight="1" x14ac:dyDescent="0.25">
      <c r="B153" s="12">
        <f t="shared" si="60"/>
        <v>145</v>
      </c>
      <c r="C153" s="70">
        <f t="shared" si="42"/>
        <v>0</v>
      </c>
      <c r="D153" s="70">
        <f t="shared" si="43"/>
        <v>0</v>
      </c>
      <c r="E153" s="70">
        <f t="shared" si="53"/>
        <v>0</v>
      </c>
      <c r="F153" s="70">
        <f t="shared" si="54"/>
        <v>0</v>
      </c>
      <c r="G153" s="14">
        <f t="shared" si="44"/>
        <v>0</v>
      </c>
      <c r="H153" s="74">
        <f t="shared" si="45"/>
        <v>0</v>
      </c>
      <c r="J153" s="12">
        <f t="shared" si="61"/>
        <v>145</v>
      </c>
      <c r="K153" s="70">
        <f t="shared" si="46"/>
        <v>0</v>
      </c>
      <c r="L153" s="70">
        <f t="shared" si="55"/>
        <v>0</v>
      </c>
      <c r="M153" s="70">
        <f t="shared" si="56"/>
        <v>0</v>
      </c>
      <c r="N153" s="70">
        <f t="shared" si="57"/>
        <v>0</v>
      </c>
      <c r="O153" s="14">
        <f t="shared" si="47"/>
        <v>0</v>
      </c>
      <c r="P153" s="74">
        <f t="shared" si="48"/>
        <v>0</v>
      </c>
      <c r="R153" s="12">
        <f t="shared" si="62"/>
        <v>145</v>
      </c>
      <c r="S153" s="70">
        <f t="shared" si="49"/>
        <v>0</v>
      </c>
      <c r="T153" s="70">
        <f t="shared" si="58"/>
        <v>0</v>
      </c>
      <c r="U153" s="70">
        <f t="shared" si="50"/>
        <v>0</v>
      </c>
      <c r="V153" s="70">
        <f t="shared" si="59"/>
        <v>0</v>
      </c>
      <c r="W153" s="14">
        <f t="shared" si="51"/>
        <v>0</v>
      </c>
      <c r="X153" s="74">
        <f t="shared" si="52"/>
        <v>0</v>
      </c>
    </row>
    <row r="154" spans="2:24" ht="20.100000000000001" customHeight="1" x14ac:dyDescent="0.25">
      <c r="B154" s="12">
        <f t="shared" si="60"/>
        <v>146</v>
      </c>
      <c r="C154" s="70">
        <f t="shared" si="42"/>
        <v>0</v>
      </c>
      <c r="D154" s="70">
        <f t="shared" si="43"/>
        <v>0</v>
      </c>
      <c r="E154" s="70">
        <f t="shared" si="53"/>
        <v>0</v>
      </c>
      <c r="F154" s="70">
        <f t="shared" si="54"/>
        <v>0</v>
      </c>
      <c r="G154" s="14">
        <f t="shared" si="44"/>
        <v>0</v>
      </c>
      <c r="H154" s="74">
        <f t="shared" si="45"/>
        <v>0</v>
      </c>
      <c r="J154" s="12">
        <f t="shared" si="61"/>
        <v>146</v>
      </c>
      <c r="K154" s="70">
        <f t="shared" si="46"/>
        <v>0</v>
      </c>
      <c r="L154" s="70">
        <f t="shared" si="55"/>
        <v>0</v>
      </c>
      <c r="M154" s="70">
        <f t="shared" si="56"/>
        <v>0</v>
      </c>
      <c r="N154" s="70">
        <f t="shared" si="57"/>
        <v>0</v>
      </c>
      <c r="O154" s="14">
        <f t="shared" si="47"/>
        <v>0</v>
      </c>
      <c r="P154" s="74">
        <f t="shared" si="48"/>
        <v>0</v>
      </c>
      <c r="R154" s="12">
        <f t="shared" si="62"/>
        <v>146</v>
      </c>
      <c r="S154" s="70">
        <f t="shared" si="49"/>
        <v>0</v>
      </c>
      <c r="T154" s="70">
        <f t="shared" si="58"/>
        <v>0</v>
      </c>
      <c r="U154" s="70">
        <f t="shared" si="50"/>
        <v>0</v>
      </c>
      <c r="V154" s="70">
        <f t="shared" si="59"/>
        <v>0</v>
      </c>
      <c r="W154" s="14">
        <f t="shared" si="51"/>
        <v>0</v>
      </c>
      <c r="X154" s="74">
        <f t="shared" si="52"/>
        <v>0</v>
      </c>
    </row>
    <row r="155" spans="2:24" ht="20.100000000000001" customHeight="1" x14ac:dyDescent="0.25">
      <c r="B155" s="12">
        <f t="shared" si="60"/>
        <v>147</v>
      </c>
      <c r="C155" s="70">
        <f t="shared" si="42"/>
        <v>0</v>
      </c>
      <c r="D155" s="70">
        <f t="shared" si="43"/>
        <v>0</v>
      </c>
      <c r="E155" s="70">
        <f t="shared" si="53"/>
        <v>0</v>
      </c>
      <c r="F155" s="70">
        <f t="shared" si="54"/>
        <v>0</v>
      </c>
      <c r="G155" s="14">
        <f t="shared" si="44"/>
        <v>0</v>
      </c>
      <c r="H155" s="74">
        <f t="shared" si="45"/>
        <v>0</v>
      </c>
      <c r="J155" s="12">
        <f t="shared" si="61"/>
        <v>147</v>
      </c>
      <c r="K155" s="70">
        <f t="shared" si="46"/>
        <v>0</v>
      </c>
      <c r="L155" s="70">
        <f t="shared" si="55"/>
        <v>0</v>
      </c>
      <c r="M155" s="70">
        <f t="shared" si="56"/>
        <v>0</v>
      </c>
      <c r="N155" s="70">
        <f t="shared" si="57"/>
        <v>0</v>
      </c>
      <c r="O155" s="14">
        <f t="shared" si="47"/>
        <v>0</v>
      </c>
      <c r="P155" s="74">
        <f t="shared" si="48"/>
        <v>0</v>
      </c>
      <c r="R155" s="12">
        <f t="shared" si="62"/>
        <v>147</v>
      </c>
      <c r="S155" s="70">
        <f t="shared" si="49"/>
        <v>0</v>
      </c>
      <c r="T155" s="70">
        <f t="shared" si="58"/>
        <v>0</v>
      </c>
      <c r="U155" s="70">
        <f t="shared" si="50"/>
        <v>0</v>
      </c>
      <c r="V155" s="70">
        <f t="shared" si="59"/>
        <v>0</v>
      </c>
      <c r="W155" s="14">
        <f t="shared" si="51"/>
        <v>0</v>
      </c>
      <c r="X155" s="74">
        <f t="shared" si="52"/>
        <v>0</v>
      </c>
    </row>
    <row r="156" spans="2:24" ht="20.100000000000001" customHeight="1" x14ac:dyDescent="0.25">
      <c r="B156" s="12">
        <f t="shared" si="60"/>
        <v>148</v>
      </c>
      <c r="C156" s="70">
        <f t="shared" si="42"/>
        <v>0</v>
      </c>
      <c r="D156" s="70">
        <f t="shared" si="43"/>
        <v>0</v>
      </c>
      <c r="E156" s="70">
        <f t="shared" si="53"/>
        <v>0</v>
      </c>
      <c r="F156" s="70">
        <f t="shared" si="54"/>
        <v>0</v>
      </c>
      <c r="G156" s="14">
        <f t="shared" si="44"/>
        <v>0</v>
      </c>
      <c r="H156" s="74">
        <f t="shared" si="45"/>
        <v>0</v>
      </c>
      <c r="J156" s="12">
        <f t="shared" si="61"/>
        <v>148</v>
      </c>
      <c r="K156" s="70">
        <f t="shared" si="46"/>
        <v>0</v>
      </c>
      <c r="L156" s="70">
        <f t="shared" si="55"/>
        <v>0</v>
      </c>
      <c r="M156" s="70">
        <f t="shared" si="56"/>
        <v>0</v>
      </c>
      <c r="N156" s="70">
        <f t="shared" si="57"/>
        <v>0</v>
      </c>
      <c r="O156" s="14">
        <f t="shared" si="47"/>
        <v>0</v>
      </c>
      <c r="P156" s="74">
        <f t="shared" si="48"/>
        <v>0</v>
      </c>
      <c r="R156" s="12">
        <f t="shared" si="62"/>
        <v>148</v>
      </c>
      <c r="S156" s="70">
        <f t="shared" si="49"/>
        <v>0</v>
      </c>
      <c r="T156" s="70">
        <f t="shared" si="58"/>
        <v>0</v>
      </c>
      <c r="U156" s="70">
        <f t="shared" si="50"/>
        <v>0</v>
      </c>
      <c r="V156" s="70">
        <f t="shared" si="59"/>
        <v>0</v>
      </c>
      <c r="W156" s="14">
        <f t="shared" si="51"/>
        <v>0</v>
      </c>
      <c r="X156" s="74">
        <f t="shared" si="52"/>
        <v>0</v>
      </c>
    </row>
    <row r="157" spans="2:24" ht="20.100000000000001" customHeight="1" x14ac:dyDescent="0.25">
      <c r="B157" s="12">
        <f t="shared" si="60"/>
        <v>149</v>
      </c>
      <c r="C157" s="70">
        <f t="shared" si="42"/>
        <v>0</v>
      </c>
      <c r="D157" s="70">
        <f t="shared" si="43"/>
        <v>0</v>
      </c>
      <c r="E157" s="70">
        <f t="shared" si="53"/>
        <v>0</v>
      </c>
      <c r="F157" s="70">
        <f t="shared" si="54"/>
        <v>0</v>
      </c>
      <c r="G157" s="14">
        <f t="shared" si="44"/>
        <v>0</v>
      </c>
      <c r="H157" s="74">
        <f t="shared" si="45"/>
        <v>0</v>
      </c>
      <c r="J157" s="12">
        <f t="shared" si="61"/>
        <v>149</v>
      </c>
      <c r="K157" s="70">
        <f t="shared" si="46"/>
        <v>0</v>
      </c>
      <c r="L157" s="70">
        <f t="shared" si="55"/>
        <v>0</v>
      </c>
      <c r="M157" s="70">
        <f t="shared" si="56"/>
        <v>0</v>
      </c>
      <c r="N157" s="70">
        <f t="shared" si="57"/>
        <v>0</v>
      </c>
      <c r="O157" s="14">
        <f t="shared" si="47"/>
        <v>0</v>
      </c>
      <c r="P157" s="74">
        <f t="shared" si="48"/>
        <v>0</v>
      </c>
      <c r="R157" s="12">
        <f t="shared" si="62"/>
        <v>149</v>
      </c>
      <c r="S157" s="70">
        <f t="shared" si="49"/>
        <v>0</v>
      </c>
      <c r="T157" s="70">
        <f t="shared" si="58"/>
        <v>0</v>
      </c>
      <c r="U157" s="70">
        <f t="shared" si="50"/>
        <v>0</v>
      </c>
      <c r="V157" s="70">
        <f t="shared" si="59"/>
        <v>0</v>
      </c>
      <c r="W157" s="14">
        <f t="shared" si="51"/>
        <v>0</v>
      </c>
      <c r="X157" s="74">
        <f t="shared" si="52"/>
        <v>0</v>
      </c>
    </row>
    <row r="158" spans="2:24" ht="20.100000000000001" customHeight="1" x14ac:dyDescent="0.25">
      <c r="B158" s="12">
        <f t="shared" si="60"/>
        <v>150</v>
      </c>
      <c r="C158" s="70">
        <f t="shared" si="42"/>
        <v>0</v>
      </c>
      <c r="D158" s="70">
        <f t="shared" si="43"/>
        <v>0</v>
      </c>
      <c r="E158" s="70">
        <f t="shared" si="53"/>
        <v>0</v>
      </c>
      <c r="F158" s="70">
        <f t="shared" si="54"/>
        <v>0</v>
      </c>
      <c r="G158" s="14">
        <f t="shared" si="44"/>
        <v>0</v>
      </c>
      <c r="H158" s="74">
        <f t="shared" si="45"/>
        <v>0</v>
      </c>
      <c r="J158" s="12">
        <f t="shared" si="61"/>
        <v>150</v>
      </c>
      <c r="K158" s="70">
        <f t="shared" si="46"/>
        <v>0</v>
      </c>
      <c r="L158" s="70">
        <f t="shared" si="55"/>
        <v>0</v>
      </c>
      <c r="M158" s="70">
        <f t="shared" si="56"/>
        <v>0</v>
      </c>
      <c r="N158" s="70">
        <f t="shared" si="57"/>
        <v>0</v>
      </c>
      <c r="O158" s="14">
        <f t="shared" si="47"/>
        <v>0</v>
      </c>
      <c r="P158" s="74">
        <f t="shared" si="48"/>
        <v>0</v>
      </c>
      <c r="R158" s="12">
        <f t="shared" si="62"/>
        <v>150</v>
      </c>
      <c r="S158" s="70">
        <f t="shared" si="49"/>
        <v>0</v>
      </c>
      <c r="T158" s="70">
        <f t="shared" si="58"/>
        <v>0</v>
      </c>
      <c r="U158" s="70">
        <f t="shared" si="50"/>
        <v>0</v>
      </c>
      <c r="V158" s="70">
        <f t="shared" si="59"/>
        <v>0</v>
      </c>
      <c r="W158" s="14">
        <f t="shared" si="51"/>
        <v>0</v>
      </c>
      <c r="X158" s="74">
        <f t="shared" si="52"/>
        <v>0</v>
      </c>
    </row>
    <row r="159" spans="2:24" ht="20.100000000000001" customHeight="1" x14ac:dyDescent="0.25">
      <c r="B159" s="12">
        <f t="shared" si="60"/>
        <v>151</v>
      </c>
      <c r="C159" s="70">
        <f t="shared" si="42"/>
        <v>0</v>
      </c>
      <c r="D159" s="70">
        <f t="shared" si="43"/>
        <v>0</v>
      </c>
      <c r="E159" s="70">
        <f t="shared" si="53"/>
        <v>0</v>
      </c>
      <c r="F159" s="70">
        <f t="shared" si="54"/>
        <v>0</v>
      </c>
      <c r="G159" s="14">
        <f t="shared" si="44"/>
        <v>0</v>
      </c>
      <c r="H159" s="74">
        <f t="shared" si="45"/>
        <v>0</v>
      </c>
      <c r="J159" s="12">
        <f t="shared" si="61"/>
        <v>151</v>
      </c>
      <c r="K159" s="70">
        <f t="shared" si="46"/>
        <v>0</v>
      </c>
      <c r="L159" s="70">
        <f t="shared" si="55"/>
        <v>0</v>
      </c>
      <c r="M159" s="70">
        <f t="shared" si="56"/>
        <v>0</v>
      </c>
      <c r="N159" s="70">
        <f t="shared" si="57"/>
        <v>0</v>
      </c>
      <c r="O159" s="14">
        <f t="shared" si="47"/>
        <v>0</v>
      </c>
      <c r="P159" s="74">
        <f t="shared" si="48"/>
        <v>0</v>
      </c>
      <c r="R159" s="12">
        <f t="shared" si="62"/>
        <v>151</v>
      </c>
      <c r="S159" s="70">
        <f t="shared" si="49"/>
        <v>0</v>
      </c>
      <c r="T159" s="70">
        <f t="shared" si="58"/>
        <v>0</v>
      </c>
      <c r="U159" s="70">
        <f t="shared" si="50"/>
        <v>0</v>
      </c>
      <c r="V159" s="70">
        <f t="shared" si="59"/>
        <v>0</v>
      </c>
      <c r="W159" s="14">
        <f t="shared" si="51"/>
        <v>0</v>
      </c>
      <c r="X159" s="74">
        <f t="shared" si="52"/>
        <v>0</v>
      </c>
    </row>
    <row r="160" spans="2:24" ht="20.100000000000001" customHeight="1" x14ac:dyDescent="0.25">
      <c r="B160" s="12">
        <f t="shared" si="60"/>
        <v>152</v>
      </c>
      <c r="C160" s="70">
        <f t="shared" si="42"/>
        <v>0</v>
      </c>
      <c r="D160" s="70">
        <f t="shared" si="43"/>
        <v>0</v>
      </c>
      <c r="E160" s="70">
        <f t="shared" si="53"/>
        <v>0</v>
      </c>
      <c r="F160" s="70">
        <f t="shared" si="54"/>
        <v>0</v>
      </c>
      <c r="G160" s="14">
        <f t="shared" si="44"/>
        <v>0</v>
      </c>
      <c r="H160" s="74">
        <f t="shared" si="45"/>
        <v>0</v>
      </c>
      <c r="J160" s="12">
        <f t="shared" si="61"/>
        <v>152</v>
      </c>
      <c r="K160" s="70">
        <f t="shared" si="46"/>
        <v>0</v>
      </c>
      <c r="L160" s="70">
        <f t="shared" si="55"/>
        <v>0</v>
      </c>
      <c r="M160" s="70">
        <f t="shared" si="56"/>
        <v>0</v>
      </c>
      <c r="N160" s="70">
        <f t="shared" si="57"/>
        <v>0</v>
      </c>
      <c r="O160" s="14">
        <f t="shared" si="47"/>
        <v>0</v>
      </c>
      <c r="P160" s="74">
        <f t="shared" si="48"/>
        <v>0</v>
      </c>
      <c r="R160" s="12">
        <f t="shared" si="62"/>
        <v>152</v>
      </c>
      <c r="S160" s="70">
        <f t="shared" si="49"/>
        <v>0</v>
      </c>
      <c r="T160" s="70">
        <f t="shared" si="58"/>
        <v>0</v>
      </c>
      <c r="U160" s="70">
        <f t="shared" si="50"/>
        <v>0</v>
      </c>
      <c r="V160" s="70">
        <f t="shared" si="59"/>
        <v>0</v>
      </c>
      <c r="W160" s="14">
        <f t="shared" si="51"/>
        <v>0</v>
      </c>
      <c r="X160" s="74">
        <f t="shared" si="52"/>
        <v>0</v>
      </c>
    </row>
    <row r="161" spans="2:24" ht="20.100000000000001" customHeight="1" x14ac:dyDescent="0.25">
      <c r="B161" s="12">
        <f t="shared" si="60"/>
        <v>153</v>
      </c>
      <c r="C161" s="70">
        <f t="shared" si="42"/>
        <v>0</v>
      </c>
      <c r="D161" s="70">
        <f t="shared" si="43"/>
        <v>0</v>
      </c>
      <c r="E161" s="70">
        <f t="shared" si="53"/>
        <v>0</v>
      </c>
      <c r="F161" s="70">
        <f t="shared" si="54"/>
        <v>0</v>
      </c>
      <c r="G161" s="14">
        <f t="shared" si="44"/>
        <v>0</v>
      </c>
      <c r="H161" s="74">
        <f t="shared" si="45"/>
        <v>0</v>
      </c>
      <c r="J161" s="12">
        <f t="shared" si="61"/>
        <v>153</v>
      </c>
      <c r="K161" s="70">
        <f t="shared" si="46"/>
        <v>0</v>
      </c>
      <c r="L161" s="70">
        <f t="shared" si="55"/>
        <v>0</v>
      </c>
      <c r="M161" s="70">
        <f t="shared" si="56"/>
        <v>0</v>
      </c>
      <c r="N161" s="70">
        <f t="shared" si="57"/>
        <v>0</v>
      </c>
      <c r="O161" s="14">
        <f t="shared" si="47"/>
        <v>0</v>
      </c>
      <c r="P161" s="74">
        <f t="shared" si="48"/>
        <v>0</v>
      </c>
      <c r="R161" s="12">
        <f t="shared" si="62"/>
        <v>153</v>
      </c>
      <c r="S161" s="70">
        <f t="shared" si="49"/>
        <v>0</v>
      </c>
      <c r="T161" s="70">
        <f t="shared" si="58"/>
        <v>0</v>
      </c>
      <c r="U161" s="70">
        <f t="shared" si="50"/>
        <v>0</v>
      </c>
      <c r="V161" s="70">
        <f t="shared" si="59"/>
        <v>0</v>
      </c>
      <c r="W161" s="14">
        <f t="shared" si="51"/>
        <v>0</v>
      </c>
      <c r="X161" s="74">
        <f t="shared" si="52"/>
        <v>0</v>
      </c>
    </row>
    <row r="162" spans="2:24" ht="20.100000000000001" customHeight="1" x14ac:dyDescent="0.25">
      <c r="B162" s="12">
        <f t="shared" si="60"/>
        <v>154</v>
      </c>
      <c r="C162" s="70">
        <f t="shared" si="42"/>
        <v>0</v>
      </c>
      <c r="D162" s="70">
        <f t="shared" si="43"/>
        <v>0</v>
      </c>
      <c r="E162" s="70">
        <f t="shared" si="53"/>
        <v>0</v>
      </c>
      <c r="F162" s="70">
        <f t="shared" si="54"/>
        <v>0</v>
      </c>
      <c r="G162" s="14">
        <f t="shared" si="44"/>
        <v>0</v>
      </c>
      <c r="H162" s="74">
        <f t="shared" si="45"/>
        <v>0</v>
      </c>
      <c r="J162" s="12">
        <f t="shared" si="61"/>
        <v>154</v>
      </c>
      <c r="K162" s="70">
        <f t="shared" si="46"/>
        <v>0</v>
      </c>
      <c r="L162" s="70">
        <f t="shared" si="55"/>
        <v>0</v>
      </c>
      <c r="M162" s="70">
        <f t="shared" si="56"/>
        <v>0</v>
      </c>
      <c r="N162" s="70">
        <f t="shared" si="57"/>
        <v>0</v>
      </c>
      <c r="O162" s="14">
        <f t="shared" si="47"/>
        <v>0</v>
      </c>
      <c r="P162" s="74">
        <f t="shared" si="48"/>
        <v>0</v>
      </c>
      <c r="R162" s="12">
        <f t="shared" si="62"/>
        <v>154</v>
      </c>
      <c r="S162" s="70">
        <f t="shared" si="49"/>
        <v>0</v>
      </c>
      <c r="T162" s="70">
        <f t="shared" si="58"/>
        <v>0</v>
      </c>
      <c r="U162" s="70">
        <f t="shared" si="50"/>
        <v>0</v>
      </c>
      <c r="V162" s="70">
        <f t="shared" si="59"/>
        <v>0</v>
      </c>
      <c r="W162" s="14">
        <f t="shared" si="51"/>
        <v>0</v>
      </c>
      <c r="X162" s="74">
        <f t="shared" si="52"/>
        <v>0</v>
      </c>
    </row>
    <row r="163" spans="2:24" ht="20.100000000000001" customHeight="1" x14ac:dyDescent="0.25">
      <c r="B163" s="12">
        <f t="shared" si="60"/>
        <v>155</v>
      </c>
      <c r="C163" s="70">
        <f t="shared" si="42"/>
        <v>0</v>
      </c>
      <c r="D163" s="70">
        <f t="shared" si="43"/>
        <v>0</v>
      </c>
      <c r="E163" s="70">
        <f t="shared" si="53"/>
        <v>0</v>
      </c>
      <c r="F163" s="70">
        <f t="shared" si="54"/>
        <v>0</v>
      </c>
      <c r="G163" s="14">
        <f t="shared" si="44"/>
        <v>0</v>
      </c>
      <c r="H163" s="74">
        <f t="shared" si="45"/>
        <v>0</v>
      </c>
      <c r="J163" s="12">
        <f t="shared" si="61"/>
        <v>155</v>
      </c>
      <c r="K163" s="70">
        <f t="shared" si="46"/>
        <v>0</v>
      </c>
      <c r="L163" s="70">
        <f t="shared" si="55"/>
        <v>0</v>
      </c>
      <c r="M163" s="70">
        <f t="shared" si="56"/>
        <v>0</v>
      </c>
      <c r="N163" s="70">
        <f t="shared" si="57"/>
        <v>0</v>
      </c>
      <c r="O163" s="14">
        <f t="shared" si="47"/>
        <v>0</v>
      </c>
      <c r="P163" s="74">
        <f t="shared" si="48"/>
        <v>0</v>
      </c>
      <c r="R163" s="12">
        <f t="shared" si="62"/>
        <v>155</v>
      </c>
      <c r="S163" s="70">
        <f t="shared" si="49"/>
        <v>0</v>
      </c>
      <c r="T163" s="70">
        <f t="shared" si="58"/>
        <v>0</v>
      </c>
      <c r="U163" s="70">
        <f t="shared" si="50"/>
        <v>0</v>
      </c>
      <c r="V163" s="70">
        <f t="shared" si="59"/>
        <v>0</v>
      </c>
      <c r="W163" s="14">
        <f t="shared" si="51"/>
        <v>0</v>
      </c>
      <c r="X163" s="74">
        <f t="shared" si="52"/>
        <v>0</v>
      </c>
    </row>
    <row r="164" spans="2:24" ht="20.100000000000001" customHeight="1" x14ac:dyDescent="0.25">
      <c r="B164" s="12">
        <f t="shared" si="60"/>
        <v>156</v>
      </c>
      <c r="C164" s="70">
        <f t="shared" si="42"/>
        <v>0</v>
      </c>
      <c r="D164" s="70">
        <f t="shared" si="43"/>
        <v>0</v>
      </c>
      <c r="E164" s="70">
        <f t="shared" si="53"/>
        <v>0</v>
      </c>
      <c r="F164" s="70">
        <f t="shared" si="54"/>
        <v>0</v>
      </c>
      <c r="G164" s="14">
        <f t="shared" si="44"/>
        <v>0</v>
      </c>
      <c r="H164" s="74">
        <f t="shared" si="45"/>
        <v>0</v>
      </c>
      <c r="J164" s="12">
        <f t="shared" si="61"/>
        <v>156</v>
      </c>
      <c r="K164" s="70">
        <f t="shared" si="46"/>
        <v>0</v>
      </c>
      <c r="L164" s="70">
        <f t="shared" si="55"/>
        <v>0</v>
      </c>
      <c r="M164" s="70">
        <f t="shared" si="56"/>
        <v>0</v>
      </c>
      <c r="N164" s="70">
        <f t="shared" si="57"/>
        <v>0</v>
      </c>
      <c r="O164" s="14">
        <f t="shared" si="47"/>
        <v>0</v>
      </c>
      <c r="P164" s="74">
        <f t="shared" si="48"/>
        <v>0</v>
      </c>
      <c r="R164" s="12">
        <f t="shared" si="62"/>
        <v>156</v>
      </c>
      <c r="S164" s="70">
        <f t="shared" si="49"/>
        <v>0</v>
      </c>
      <c r="T164" s="70">
        <f t="shared" si="58"/>
        <v>0</v>
      </c>
      <c r="U164" s="70">
        <f t="shared" si="50"/>
        <v>0</v>
      </c>
      <c r="V164" s="70">
        <f t="shared" si="59"/>
        <v>0</v>
      </c>
      <c r="W164" s="14">
        <f t="shared" si="51"/>
        <v>0</v>
      </c>
      <c r="X164" s="74">
        <f t="shared" si="52"/>
        <v>0</v>
      </c>
    </row>
    <row r="165" spans="2:24" ht="20.100000000000001" customHeight="1" x14ac:dyDescent="0.25">
      <c r="B165" s="12">
        <f t="shared" si="60"/>
        <v>157</v>
      </c>
      <c r="C165" s="70">
        <f t="shared" si="42"/>
        <v>0</v>
      </c>
      <c r="D165" s="70">
        <f t="shared" si="43"/>
        <v>0</v>
      </c>
      <c r="E165" s="70">
        <f t="shared" si="53"/>
        <v>0</v>
      </c>
      <c r="F165" s="70">
        <f t="shared" si="54"/>
        <v>0</v>
      </c>
      <c r="G165" s="14">
        <f t="shared" si="44"/>
        <v>0</v>
      </c>
      <c r="H165" s="74">
        <f t="shared" si="45"/>
        <v>0</v>
      </c>
      <c r="J165" s="12">
        <f t="shared" si="61"/>
        <v>157</v>
      </c>
      <c r="K165" s="70">
        <f t="shared" si="46"/>
        <v>0</v>
      </c>
      <c r="L165" s="70">
        <f t="shared" si="55"/>
        <v>0</v>
      </c>
      <c r="M165" s="70">
        <f t="shared" si="56"/>
        <v>0</v>
      </c>
      <c r="N165" s="70">
        <f t="shared" si="57"/>
        <v>0</v>
      </c>
      <c r="O165" s="14">
        <f t="shared" si="47"/>
        <v>0</v>
      </c>
      <c r="P165" s="74">
        <f t="shared" si="48"/>
        <v>0</v>
      </c>
      <c r="R165" s="12">
        <f t="shared" si="62"/>
        <v>157</v>
      </c>
      <c r="S165" s="70">
        <f t="shared" si="49"/>
        <v>0</v>
      </c>
      <c r="T165" s="70">
        <f t="shared" si="58"/>
        <v>0</v>
      </c>
      <c r="U165" s="70">
        <f t="shared" si="50"/>
        <v>0</v>
      </c>
      <c r="V165" s="70">
        <f t="shared" si="59"/>
        <v>0</v>
      </c>
      <c r="W165" s="14">
        <f t="shared" si="51"/>
        <v>0</v>
      </c>
      <c r="X165" s="74">
        <f t="shared" si="52"/>
        <v>0</v>
      </c>
    </row>
    <row r="166" spans="2:24" ht="20.100000000000001" customHeight="1" x14ac:dyDescent="0.25">
      <c r="B166" s="12">
        <f t="shared" si="60"/>
        <v>158</v>
      </c>
      <c r="C166" s="70">
        <f t="shared" si="42"/>
        <v>0</v>
      </c>
      <c r="D166" s="70">
        <f t="shared" si="43"/>
        <v>0</v>
      </c>
      <c r="E166" s="70">
        <f t="shared" si="53"/>
        <v>0</v>
      </c>
      <c r="F166" s="70">
        <f t="shared" si="54"/>
        <v>0</v>
      </c>
      <c r="G166" s="14">
        <f t="shared" si="44"/>
        <v>0</v>
      </c>
      <c r="H166" s="74">
        <f t="shared" si="45"/>
        <v>0</v>
      </c>
      <c r="J166" s="12">
        <f t="shared" si="61"/>
        <v>158</v>
      </c>
      <c r="K166" s="70">
        <f t="shared" si="46"/>
        <v>0</v>
      </c>
      <c r="L166" s="70">
        <f t="shared" si="55"/>
        <v>0</v>
      </c>
      <c r="M166" s="70">
        <f t="shared" si="56"/>
        <v>0</v>
      </c>
      <c r="N166" s="70">
        <f t="shared" si="57"/>
        <v>0</v>
      </c>
      <c r="O166" s="14">
        <f t="shared" si="47"/>
        <v>0</v>
      </c>
      <c r="P166" s="74">
        <f t="shared" si="48"/>
        <v>0</v>
      </c>
      <c r="R166" s="12">
        <f t="shared" si="62"/>
        <v>158</v>
      </c>
      <c r="S166" s="70">
        <f t="shared" si="49"/>
        <v>0</v>
      </c>
      <c r="T166" s="70">
        <f t="shared" si="58"/>
        <v>0</v>
      </c>
      <c r="U166" s="70">
        <f t="shared" si="50"/>
        <v>0</v>
      </c>
      <c r="V166" s="70">
        <f t="shared" si="59"/>
        <v>0</v>
      </c>
      <c r="W166" s="14">
        <f t="shared" si="51"/>
        <v>0</v>
      </c>
      <c r="X166" s="74">
        <f t="shared" si="52"/>
        <v>0</v>
      </c>
    </row>
    <row r="167" spans="2:24" ht="20.100000000000001" customHeight="1" x14ac:dyDescent="0.25">
      <c r="B167" s="12">
        <f t="shared" si="60"/>
        <v>159</v>
      </c>
      <c r="C167" s="70">
        <f t="shared" si="42"/>
        <v>0</v>
      </c>
      <c r="D167" s="70">
        <f t="shared" si="43"/>
        <v>0</v>
      </c>
      <c r="E167" s="70">
        <f t="shared" si="53"/>
        <v>0</v>
      </c>
      <c r="F167" s="70">
        <f t="shared" si="54"/>
        <v>0</v>
      </c>
      <c r="G167" s="14">
        <f t="shared" si="44"/>
        <v>0</v>
      </c>
      <c r="H167" s="74">
        <f t="shared" si="45"/>
        <v>0</v>
      </c>
      <c r="J167" s="12">
        <f t="shared" si="61"/>
        <v>159</v>
      </c>
      <c r="K167" s="70">
        <f t="shared" si="46"/>
        <v>0</v>
      </c>
      <c r="L167" s="70">
        <f t="shared" si="55"/>
        <v>0</v>
      </c>
      <c r="M167" s="70">
        <f t="shared" si="56"/>
        <v>0</v>
      </c>
      <c r="N167" s="70">
        <f t="shared" si="57"/>
        <v>0</v>
      </c>
      <c r="O167" s="14">
        <f t="shared" si="47"/>
        <v>0</v>
      </c>
      <c r="P167" s="74">
        <f t="shared" si="48"/>
        <v>0</v>
      </c>
      <c r="R167" s="12">
        <f t="shared" si="62"/>
        <v>159</v>
      </c>
      <c r="S167" s="70">
        <f t="shared" si="49"/>
        <v>0</v>
      </c>
      <c r="T167" s="70">
        <f t="shared" si="58"/>
        <v>0</v>
      </c>
      <c r="U167" s="70">
        <f t="shared" si="50"/>
        <v>0</v>
      </c>
      <c r="V167" s="70">
        <f t="shared" si="59"/>
        <v>0</v>
      </c>
      <c r="W167" s="14">
        <f t="shared" si="51"/>
        <v>0</v>
      </c>
      <c r="X167" s="74">
        <f t="shared" si="52"/>
        <v>0</v>
      </c>
    </row>
    <row r="168" spans="2:24" ht="20.100000000000001" customHeight="1" x14ac:dyDescent="0.25">
      <c r="B168" s="12">
        <f t="shared" si="60"/>
        <v>160</v>
      </c>
      <c r="C168" s="70">
        <f t="shared" si="42"/>
        <v>0</v>
      </c>
      <c r="D168" s="70">
        <f t="shared" si="43"/>
        <v>0</v>
      </c>
      <c r="E168" s="70">
        <f t="shared" si="53"/>
        <v>0</v>
      </c>
      <c r="F168" s="70">
        <f t="shared" si="54"/>
        <v>0</v>
      </c>
      <c r="G168" s="14">
        <f t="shared" si="44"/>
        <v>0</v>
      </c>
      <c r="H168" s="74">
        <f t="shared" si="45"/>
        <v>0</v>
      </c>
      <c r="J168" s="12">
        <f t="shared" si="61"/>
        <v>160</v>
      </c>
      <c r="K168" s="70">
        <f t="shared" si="46"/>
        <v>0</v>
      </c>
      <c r="L168" s="70">
        <f t="shared" si="55"/>
        <v>0</v>
      </c>
      <c r="M168" s="70">
        <f t="shared" si="56"/>
        <v>0</v>
      </c>
      <c r="N168" s="70">
        <f t="shared" si="57"/>
        <v>0</v>
      </c>
      <c r="O168" s="14">
        <f t="shared" si="47"/>
        <v>0</v>
      </c>
      <c r="P168" s="74">
        <f t="shared" si="48"/>
        <v>0</v>
      </c>
      <c r="R168" s="12">
        <f t="shared" si="62"/>
        <v>160</v>
      </c>
      <c r="S168" s="70">
        <f t="shared" si="49"/>
        <v>0</v>
      </c>
      <c r="T168" s="70">
        <f t="shared" si="58"/>
        <v>0</v>
      </c>
      <c r="U168" s="70">
        <f t="shared" si="50"/>
        <v>0</v>
      </c>
      <c r="V168" s="70">
        <f t="shared" si="59"/>
        <v>0</v>
      </c>
      <c r="W168" s="14">
        <f t="shared" si="51"/>
        <v>0</v>
      </c>
      <c r="X168" s="74">
        <f t="shared" si="52"/>
        <v>0</v>
      </c>
    </row>
    <row r="169" spans="2:24" ht="20.100000000000001" customHeight="1" x14ac:dyDescent="0.25">
      <c r="B169" s="12">
        <f t="shared" si="60"/>
        <v>161</v>
      </c>
      <c r="C169" s="70">
        <f t="shared" si="42"/>
        <v>0</v>
      </c>
      <c r="D169" s="70">
        <f t="shared" si="43"/>
        <v>0</v>
      </c>
      <c r="E169" s="70">
        <f t="shared" si="53"/>
        <v>0</v>
      </c>
      <c r="F169" s="70">
        <f t="shared" si="54"/>
        <v>0</v>
      </c>
      <c r="G169" s="14">
        <f t="shared" si="44"/>
        <v>0</v>
      </c>
      <c r="H169" s="74">
        <f t="shared" si="45"/>
        <v>0</v>
      </c>
      <c r="J169" s="12">
        <f t="shared" si="61"/>
        <v>161</v>
      </c>
      <c r="K169" s="70">
        <f t="shared" si="46"/>
        <v>0</v>
      </c>
      <c r="L169" s="70">
        <f t="shared" si="55"/>
        <v>0</v>
      </c>
      <c r="M169" s="70">
        <f t="shared" si="56"/>
        <v>0</v>
      </c>
      <c r="N169" s="70">
        <f t="shared" si="57"/>
        <v>0</v>
      </c>
      <c r="O169" s="14">
        <f t="shared" si="47"/>
        <v>0</v>
      </c>
      <c r="P169" s="74">
        <f t="shared" si="48"/>
        <v>0</v>
      </c>
      <c r="R169" s="12">
        <f t="shared" si="62"/>
        <v>161</v>
      </c>
      <c r="S169" s="70">
        <f t="shared" si="49"/>
        <v>0</v>
      </c>
      <c r="T169" s="70">
        <f t="shared" si="58"/>
        <v>0</v>
      </c>
      <c r="U169" s="70">
        <f t="shared" si="50"/>
        <v>0</v>
      </c>
      <c r="V169" s="70">
        <f t="shared" si="59"/>
        <v>0</v>
      </c>
      <c r="W169" s="14">
        <f t="shared" si="51"/>
        <v>0</v>
      </c>
      <c r="X169" s="74">
        <f t="shared" si="52"/>
        <v>0</v>
      </c>
    </row>
    <row r="170" spans="2:24" ht="20.100000000000001" customHeight="1" x14ac:dyDescent="0.25">
      <c r="B170" s="12">
        <f t="shared" si="60"/>
        <v>162</v>
      </c>
      <c r="C170" s="70">
        <f t="shared" si="42"/>
        <v>0</v>
      </c>
      <c r="D170" s="70">
        <f t="shared" si="43"/>
        <v>0</v>
      </c>
      <c r="E170" s="70">
        <f t="shared" si="53"/>
        <v>0</v>
      </c>
      <c r="F170" s="70">
        <f t="shared" si="54"/>
        <v>0</v>
      </c>
      <c r="G170" s="14">
        <f t="shared" si="44"/>
        <v>0</v>
      </c>
      <c r="H170" s="74">
        <f t="shared" si="45"/>
        <v>0</v>
      </c>
      <c r="J170" s="12">
        <f t="shared" si="61"/>
        <v>162</v>
      </c>
      <c r="K170" s="70">
        <f t="shared" si="46"/>
        <v>0</v>
      </c>
      <c r="L170" s="70">
        <f t="shared" si="55"/>
        <v>0</v>
      </c>
      <c r="M170" s="70">
        <f t="shared" si="56"/>
        <v>0</v>
      </c>
      <c r="N170" s="70">
        <f t="shared" si="57"/>
        <v>0</v>
      </c>
      <c r="O170" s="14">
        <f t="shared" si="47"/>
        <v>0</v>
      </c>
      <c r="P170" s="74">
        <f t="shared" si="48"/>
        <v>0</v>
      </c>
      <c r="R170" s="12">
        <f t="shared" si="62"/>
        <v>162</v>
      </c>
      <c r="S170" s="70">
        <f t="shared" si="49"/>
        <v>0</v>
      </c>
      <c r="T170" s="70">
        <f t="shared" si="58"/>
        <v>0</v>
      </c>
      <c r="U170" s="70">
        <f t="shared" si="50"/>
        <v>0</v>
      </c>
      <c r="V170" s="70">
        <f t="shared" si="59"/>
        <v>0</v>
      </c>
      <c r="W170" s="14">
        <f t="shared" si="51"/>
        <v>0</v>
      </c>
      <c r="X170" s="74">
        <f t="shared" si="52"/>
        <v>0</v>
      </c>
    </row>
    <row r="171" spans="2:24" ht="20.100000000000001" customHeight="1" x14ac:dyDescent="0.25">
      <c r="B171" s="12">
        <f t="shared" si="60"/>
        <v>163</v>
      </c>
      <c r="C171" s="70">
        <f t="shared" si="42"/>
        <v>0</v>
      </c>
      <c r="D171" s="70">
        <f t="shared" si="43"/>
        <v>0</v>
      </c>
      <c r="E171" s="70">
        <f t="shared" si="53"/>
        <v>0</v>
      </c>
      <c r="F171" s="70">
        <f t="shared" si="54"/>
        <v>0</v>
      </c>
      <c r="G171" s="14">
        <f t="shared" si="44"/>
        <v>0</v>
      </c>
      <c r="H171" s="74">
        <f t="shared" si="45"/>
        <v>0</v>
      </c>
      <c r="J171" s="12">
        <f t="shared" si="61"/>
        <v>163</v>
      </c>
      <c r="K171" s="70">
        <f t="shared" si="46"/>
        <v>0</v>
      </c>
      <c r="L171" s="70">
        <f t="shared" si="55"/>
        <v>0</v>
      </c>
      <c r="M171" s="70">
        <f t="shared" si="56"/>
        <v>0</v>
      </c>
      <c r="N171" s="70">
        <f t="shared" si="57"/>
        <v>0</v>
      </c>
      <c r="O171" s="14">
        <f t="shared" si="47"/>
        <v>0</v>
      </c>
      <c r="P171" s="74">
        <f t="shared" si="48"/>
        <v>0</v>
      </c>
      <c r="R171" s="12">
        <f t="shared" si="62"/>
        <v>163</v>
      </c>
      <c r="S171" s="70">
        <f t="shared" si="49"/>
        <v>0</v>
      </c>
      <c r="T171" s="70">
        <f t="shared" si="58"/>
        <v>0</v>
      </c>
      <c r="U171" s="70">
        <f t="shared" si="50"/>
        <v>0</v>
      </c>
      <c r="V171" s="70">
        <f t="shared" si="59"/>
        <v>0</v>
      </c>
      <c r="W171" s="14">
        <f t="shared" si="51"/>
        <v>0</v>
      </c>
      <c r="X171" s="74">
        <f t="shared" si="52"/>
        <v>0</v>
      </c>
    </row>
    <row r="172" spans="2:24" ht="20.100000000000001" customHeight="1" x14ac:dyDescent="0.25">
      <c r="B172" s="12">
        <f t="shared" si="60"/>
        <v>164</v>
      </c>
      <c r="C172" s="70">
        <f t="shared" si="42"/>
        <v>0</v>
      </c>
      <c r="D172" s="70">
        <f t="shared" si="43"/>
        <v>0</v>
      </c>
      <c r="E172" s="70">
        <f t="shared" si="53"/>
        <v>0</v>
      </c>
      <c r="F172" s="70">
        <f t="shared" si="54"/>
        <v>0</v>
      </c>
      <c r="G172" s="14">
        <f t="shared" si="44"/>
        <v>0</v>
      </c>
      <c r="H172" s="74">
        <f t="shared" si="45"/>
        <v>0</v>
      </c>
      <c r="J172" s="12">
        <f t="shared" si="61"/>
        <v>164</v>
      </c>
      <c r="K172" s="70">
        <f t="shared" si="46"/>
        <v>0</v>
      </c>
      <c r="L172" s="70">
        <f t="shared" si="55"/>
        <v>0</v>
      </c>
      <c r="M172" s="70">
        <f t="shared" si="56"/>
        <v>0</v>
      </c>
      <c r="N172" s="70">
        <f t="shared" si="57"/>
        <v>0</v>
      </c>
      <c r="O172" s="14">
        <f t="shared" si="47"/>
        <v>0</v>
      </c>
      <c r="P172" s="74">
        <f t="shared" si="48"/>
        <v>0</v>
      </c>
      <c r="R172" s="12">
        <f t="shared" si="62"/>
        <v>164</v>
      </c>
      <c r="S172" s="70">
        <f t="shared" si="49"/>
        <v>0</v>
      </c>
      <c r="T172" s="70">
        <f t="shared" si="58"/>
        <v>0</v>
      </c>
      <c r="U172" s="70">
        <f t="shared" si="50"/>
        <v>0</v>
      </c>
      <c r="V172" s="70">
        <f t="shared" si="59"/>
        <v>0</v>
      </c>
      <c r="W172" s="14">
        <f t="shared" si="51"/>
        <v>0</v>
      </c>
      <c r="X172" s="74">
        <f t="shared" si="52"/>
        <v>0</v>
      </c>
    </row>
    <row r="173" spans="2:24" ht="20.100000000000001" customHeight="1" x14ac:dyDescent="0.25">
      <c r="B173" s="12">
        <f t="shared" si="60"/>
        <v>165</v>
      </c>
      <c r="C173" s="70">
        <f t="shared" si="42"/>
        <v>0</v>
      </c>
      <c r="D173" s="70">
        <f t="shared" si="43"/>
        <v>0</v>
      </c>
      <c r="E173" s="70">
        <f t="shared" si="53"/>
        <v>0</v>
      </c>
      <c r="F173" s="70">
        <f t="shared" si="54"/>
        <v>0</v>
      </c>
      <c r="G173" s="14">
        <f t="shared" si="44"/>
        <v>0</v>
      </c>
      <c r="H173" s="74">
        <f t="shared" si="45"/>
        <v>0</v>
      </c>
      <c r="J173" s="12">
        <f t="shared" si="61"/>
        <v>165</v>
      </c>
      <c r="K173" s="70">
        <f t="shared" si="46"/>
        <v>0</v>
      </c>
      <c r="L173" s="70">
        <f t="shared" si="55"/>
        <v>0</v>
      </c>
      <c r="M173" s="70">
        <f t="shared" si="56"/>
        <v>0</v>
      </c>
      <c r="N173" s="70">
        <f t="shared" si="57"/>
        <v>0</v>
      </c>
      <c r="O173" s="14">
        <f t="shared" si="47"/>
        <v>0</v>
      </c>
      <c r="P173" s="74">
        <f t="shared" si="48"/>
        <v>0</v>
      </c>
      <c r="R173" s="12">
        <f t="shared" si="62"/>
        <v>165</v>
      </c>
      <c r="S173" s="70">
        <f t="shared" si="49"/>
        <v>0</v>
      </c>
      <c r="T173" s="70">
        <f t="shared" si="58"/>
        <v>0</v>
      </c>
      <c r="U173" s="70">
        <f t="shared" si="50"/>
        <v>0</v>
      </c>
      <c r="V173" s="70">
        <f t="shared" si="59"/>
        <v>0</v>
      </c>
      <c r="W173" s="14">
        <f t="shared" si="51"/>
        <v>0</v>
      </c>
      <c r="X173" s="74">
        <f t="shared" si="52"/>
        <v>0</v>
      </c>
    </row>
    <row r="174" spans="2:24" ht="20.100000000000001" customHeight="1" x14ac:dyDescent="0.25">
      <c r="B174" s="12">
        <f t="shared" si="60"/>
        <v>166</v>
      </c>
      <c r="C174" s="70">
        <f t="shared" si="42"/>
        <v>0</v>
      </c>
      <c r="D174" s="70">
        <f t="shared" si="43"/>
        <v>0</v>
      </c>
      <c r="E174" s="70">
        <f t="shared" si="53"/>
        <v>0</v>
      </c>
      <c r="F174" s="70">
        <f t="shared" si="54"/>
        <v>0</v>
      </c>
      <c r="G174" s="14">
        <f t="shared" si="44"/>
        <v>0</v>
      </c>
      <c r="H174" s="74">
        <f t="shared" si="45"/>
        <v>0</v>
      </c>
      <c r="J174" s="12">
        <f t="shared" si="61"/>
        <v>166</v>
      </c>
      <c r="K174" s="70">
        <f t="shared" si="46"/>
        <v>0</v>
      </c>
      <c r="L174" s="70">
        <f t="shared" si="55"/>
        <v>0</v>
      </c>
      <c r="M174" s="70">
        <f t="shared" si="56"/>
        <v>0</v>
      </c>
      <c r="N174" s="70">
        <f t="shared" si="57"/>
        <v>0</v>
      </c>
      <c r="O174" s="14">
        <f t="shared" si="47"/>
        <v>0</v>
      </c>
      <c r="P174" s="74">
        <f t="shared" si="48"/>
        <v>0</v>
      </c>
      <c r="R174" s="12">
        <f t="shared" si="62"/>
        <v>166</v>
      </c>
      <c r="S174" s="70">
        <f t="shared" si="49"/>
        <v>0</v>
      </c>
      <c r="T174" s="70">
        <f t="shared" si="58"/>
        <v>0</v>
      </c>
      <c r="U174" s="70">
        <f t="shared" si="50"/>
        <v>0</v>
      </c>
      <c r="V174" s="70">
        <f t="shared" si="59"/>
        <v>0</v>
      </c>
      <c r="W174" s="14">
        <f t="shared" si="51"/>
        <v>0</v>
      </c>
      <c r="X174" s="74">
        <f t="shared" si="52"/>
        <v>0</v>
      </c>
    </row>
    <row r="175" spans="2:24" ht="20.100000000000001" customHeight="1" x14ac:dyDescent="0.25">
      <c r="B175" s="12">
        <f t="shared" si="60"/>
        <v>167</v>
      </c>
      <c r="C175" s="70">
        <f t="shared" si="42"/>
        <v>0</v>
      </c>
      <c r="D175" s="70">
        <f t="shared" si="43"/>
        <v>0</v>
      </c>
      <c r="E175" s="70">
        <f t="shared" si="53"/>
        <v>0</v>
      </c>
      <c r="F175" s="70">
        <f t="shared" si="54"/>
        <v>0</v>
      </c>
      <c r="G175" s="14">
        <f t="shared" si="44"/>
        <v>0</v>
      </c>
      <c r="H175" s="74">
        <f t="shared" si="45"/>
        <v>0</v>
      </c>
      <c r="J175" s="12">
        <f t="shared" si="61"/>
        <v>167</v>
      </c>
      <c r="K175" s="70">
        <f t="shared" si="46"/>
        <v>0</v>
      </c>
      <c r="L175" s="70">
        <f t="shared" si="55"/>
        <v>0</v>
      </c>
      <c r="M175" s="70">
        <f t="shared" si="56"/>
        <v>0</v>
      </c>
      <c r="N175" s="70">
        <f t="shared" si="57"/>
        <v>0</v>
      </c>
      <c r="O175" s="14">
        <f t="shared" si="47"/>
        <v>0</v>
      </c>
      <c r="P175" s="74">
        <f t="shared" si="48"/>
        <v>0</v>
      </c>
      <c r="R175" s="12">
        <f t="shared" si="62"/>
        <v>167</v>
      </c>
      <c r="S175" s="70">
        <f t="shared" si="49"/>
        <v>0</v>
      </c>
      <c r="T175" s="70">
        <f t="shared" si="58"/>
        <v>0</v>
      </c>
      <c r="U175" s="70">
        <f t="shared" si="50"/>
        <v>0</v>
      </c>
      <c r="V175" s="70">
        <f t="shared" si="59"/>
        <v>0</v>
      </c>
      <c r="W175" s="14">
        <f t="shared" si="51"/>
        <v>0</v>
      </c>
      <c r="X175" s="74">
        <f t="shared" si="52"/>
        <v>0</v>
      </c>
    </row>
    <row r="176" spans="2:24" ht="20.100000000000001" customHeight="1" x14ac:dyDescent="0.25">
      <c r="B176" s="12">
        <f t="shared" si="60"/>
        <v>168</v>
      </c>
      <c r="C176" s="70">
        <f t="shared" si="42"/>
        <v>0</v>
      </c>
      <c r="D176" s="70">
        <f t="shared" si="43"/>
        <v>0</v>
      </c>
      <c r="E176" s="70">
        <f t="shared" si="53"/>
        <v>0</v>
      </c>
      <c r="F176" s="70">
        <f t="shared" si="54"/>
        <v>0</v>
      </c>
      <c r="G176" s="14">
        <f t="shared" si="44"/>
        <v>0</v>
      </c>
      <c r="H176" s="74">
        <f t="shared" si="45"/>
        <v>0</v>
      </c>
      <c r="J176" s="12">
        <f t="shared" si="61"/>
        <v>168</v>
      </c>
      <c r="K176" s="70">
        <f t="shared" si="46"/>
        <v>0</v>
      </c>
      <c r="L176" s="70">
        <f t="shared" si="55"/>
        <v>0</v>
      </c>
      <c r="M176" s="70">
        <f t="shared" si="56"/>
        <v>0</v>
      </c>
      <c r="N176" s="70">
        <f t="shared" si="57"/>
        <v>0</v>
      </c>
      <c r="O176" s="14">
        <f t="shared" si="47"/>
        <v>0</v>
      </c>
      <c r="P176" s="74">
        <f t="shared" si="48"/>
        <v>0</v>
      </c>
      <c r="R176" s="12">
        <f t="shared" si="62"/>
        <v>168</v>
      </c>
      <c r="S176" s="70">
        <f t="shared" si="49"/>
        <v>0</v>
      </c>
      <c r="T176" s="70">
        <f t="shared" si="58"/>
        <v>0</v>
      </c>
      <c r="U176" s="70">
        <f t="shared" si="50"/>
        <v>0</v>
      </c>
      <c r="V176" s="70">
        <f t="shared" si="59"/>
        <v>0</v>
      </c>
      <c r="W176" s="14">
        <f t="shared" si="51"/>
        <v>0</v>
      </c>
      <c r="X176" s="74">
        <f t="shared" si="52"/>
        <v>0</v>
      </c>
    </row>
    <row r="177" spans="2:24" ht="20.100000000000001" customHeight="1" x14ac:dyDescent="0.25">
      <c r="B177" s="12">
        <f t="shared" si="60"/>
        <v>169</v>
      </c>
      <c r="C177" s="70">
        <f t="shared" si="42"/>
        <v>0</v>
      </c>
      <c r="D177" s="70">
        <f t="shared" si="43"/>
        <v>0</v>
      </c>
      <c r="E177" s="70">
        <f t="shared" si="53"/>
        <v>0</v>
      </c>
      <c r="F177" s="70">
        <f t="shared" si="54"/>
        <v>0</v>
      </c>
      <c r="G177" s="14">
        <f t="shared" si="44"/>
        <v>0</v>
      </c>
      <c r="H177" s="74">
        <f t="shared" si="45"/>
        <v>0</v>
      </c>
      <c r="J177" s="12">
        <f t="shared" si="61"/>
        <v>169</v>
      </c>
      <c r="K177" s="70">
        <f t="shared" si="46"/>
        <v>0</v>
      </c>
      <c r="L177" s="70">
        <f t="shared" si="55"/>
        <v>0</v>
      </c>
      <c r="M177" s="70">
        <f t="shared" si="56"/>
        <v>0</v>
      </c>
      <c r="N177" s="70">
        <f t="shared" si="57"/>
        <v>0</v>
      </c>
      <c r="O177" s="14">
        <f t="shared" si="47"/>
        <v>0</v>
      </c>
      <c r="P177" s="74">
        <f t="shared" si="48"/>
        <v>0</v>
      </c>
      <c r="R177" s="12">
        <f t="shared" si="62"/>
        <v>169</v>
      </c>
      <c r="S177" s="70">
        <f t="shared" si="49"/>
        <v>0</v>
      </c>
      <c r="T177" s="70">
        <f t="shared" si="58"/>
        <v>0</v>
      </c>
      <c r="U177" s="70">
        <f t="shared" si="50"/>
        <v>0</v>
      </c>
      <c r="V177" s="70">
        <f t="shared" si="59"/>
        <v>0</v>
      </c>
      <c r="W177" s="14">
        <f t="shared" si="51"/>
        <v>0</v>
      </c>
      <c r="X177" s="74">
        <f t="shared" si="52"/>
        <v>0</v>
      </c>
    </row>
    <row r="178" spans="2:24" ht="20.100000000000001" customHeight="1" x14ac:dyDescent="0.25">
      <c r="B178" s="12">
        <f t="shared" si="60"/>
        <v>170</v>
      </c>
      <c r="C178" s="70">
        <f t="shared" si="42"/>
        <v>0</v>
      </c>
      <c r="D178" s="70">
        <f t="shared" si="43"/>
        <v>0</v>
      </c>
      <c r="E178" s="70">
        <f t="shared" si="53"/>
        <v>0</v>
      </c>
      <c r="F178" s="70">
        <f t="shared" si="54"/>
        <v>0</v>
      </c>
      <c r="G178" s="14">
        <f t="shared" si="44"/>
        <v>0</v>
      </c>
      <c r="H178" s="74">
        <f t="shared" si="45"/>
        <v>0</v>
      </c>
      <c r="J178" s="12">
        <f t="shared" si="61"/>
        <v>170</v>
      </c>
      <c r="K178" s="70">
        <f t="shared" si="46"/>
        <v>0</v>
      </c>
      <c r="L178" s="70">
        <f t="shared" si="55"/>
        <v>0</v>
      </c>
      <c r="M178" s="70">
        <f t="shared" si="56"/>
        <v>0</v>
      </c>
      <c r="N178" s="70">
        <f t="shared" si="57"/>
        <v>0</v>
      </c>
      <c r="O178" s="14">
        <f t="shared" si="47"/>
        <v>0</v>
      </c>
      <c r="P178" s="74">
        <f t="shared" si="48"/>
        <v>0</v>
      </c>
      <c r="R178" s="12">
        <f t="shared" si="62"/>
        <v>170</v>
      </c>
      <c r="S178" s="70">
        <f t="shared" si="49"/>
        <v>0</v>
      </c>
      <c r="T178" s="70">
        <f t="shared" si="58"/>
        <v>0</v>
      </c>
      <c r="U178" s="70">
        <f t="shared" si="50"/>
        <v>0</v>
      </c>
      <c r="V178" s="70">
        <f t="shared" si="59"/>
        <v>0</v>
      </c>
      <c r="W178" s="14">
        <f t="shared" si="51"/>
        <v>0</v>
      </c>
      <c r="X178" s="74">
        <f t="shared" si="52"/>
        <v>0</v>
      </c>
    </row>
    <row r="179" spans="2:24" ht="20.100000000000001" customHeight="1" x14ac:dyDescent="0.25">
      <c r="B179" s="12">
        <f t="shared" si="60"/>
        <v>171</v>
      </c>
      <c r="C179" s="70">
        <f t="shared" si="42"/>
        <v>0</v>
      </c>
      <c r="D179" s="70">
        <f t="shared" si="43"/>
        <v>0</v>
      </c>
      <c r="E179" s="70">
        <f t="shared" si="53"/>
        <v>0</v>
      </c>
      <c r="F179" s="70">
        <f t="shared" si="54"/>
        <v>0</v>
      </c>
      <c r="G179" s="14">
        <f t="shared" si="44"/>
        <v>0</v>
      </c>
      <c r="H179" s="74">
        <f t="shared" si="45"/>
        <v>0</v>
      </c>
      <c r="J179" s="12">
        <f t="shared" si="61"/>
        <v>171</v>
      </c>
      <c r="K179" s="70">
        <f t="shared" si="46"/>
        <v>0</v>
      </c>
      <c r="L179" s="70">
        <f t="shared" si="55"/>
        <v>0</v>
      </c>
      <c r="M179" s="70">
        <f t="shared" si="56"/>
        <v>0</v>
      </c>
      <c r="N179" s="70">
        <f t="shared" si="57"/>
        <v>0</v>
      </c>
      <c r="O179" s="14">
        <f t="shared" si="47"/>
        <v>0</v>
      </c>
      <c r="P179" s="74">
        <f t="shared" si="48"/>
        <v>0</v>
      </c>
      <c r="R179" s="12">
        <f t="shared" si="62"/>
        <v>171</v>
      </c>
      <c r="S179" s="70">
        <f t="shared" si="49"/>
        <v>0</v>
      </c>
      <c r="T179" s="70">
        <f t="shared" si="58"/>
        <v>0</v>
      </c>
      <c r="U179" s="70">
        <f t="shared" si="50"/>
        <v>0</v>
      </c>
      <c r="V179" s="70">
        <f t="shared" si="59"/>
        <v>0</v>
      </c>
      <c r="W179" s="14">
        <f t="shared" si="51"/>
        <v>0</v>
      </c>
      <c r="X179" s="74">
        <f t="shared" si="52"/>
        <v>0</v>
      </c>
    </row>
    <row r="180" spans="2:24" ht="20.100000000000001" customHeight="1" x14ac:dyDescent="0.25">
      <c r="B180" s="12">
        <f t="shared" si="60"/>
        <v>172</v>
      </c>
      <c r="C180" s="70">
        <f t="shared" si="42"/>
        <v>0</v>
      </c>
      <c r="D180" s="70">
        <f t="shared" si="43"/>
        <v>0</v>
      </c>
      <c r="E180" s="70">
        <f t="shared" si="53"/>
        <v>0</v>
      </c>
      <c r="F180" s="70">
        <f t="shared" si="54"/>
        <v>0</v>
      </c>
      <c r="G180" s="14">
        <f t="shared" si="44"/>
        <v>0</v>
      </c>
      <c r="H180" s="74">
        <f t="shared" si="45"/>
        <v>0</v>
      </c>
      <c r="J180" s="12">
        <f t="shared" si="61"/>
        <v>172</v>
      </c>
      <c r="K180" s="70">
        <f t="shared" si="46"/>
        <v>0</v>
      </c>
      <c r="L180" s="70">
        <f t="shared" si="55"/>
        <v>0</v>
      </c>
      <c r="M180" s="70">
        <f t="shared" si="56"/>
        <v>0</v>
      </c>
      <c r="N180" s="70">
        <f t="shared" si="57"/>
        <v>0</v>
      </c>
      <c r="O180" s="14">
        <f t="shared" si="47"/>
        <v>0</v>
      </c>
      <c r="P180" s="74">
        <f t="shared" si="48"/>
        <v>0</v>
      </c>
      <c r="R180" s="12">
        <f t="shared" si="62"/>
        <v>172</v>
      </c>
      <c r="S180" s="70">
        <f t="shared" si="49"/>
        <v>0</v>
      </c>
      <c r="T180" s="70">
        <f t="shared" si="58"/>
        <v>0</v>
      </c>
      <c r="U180" s="70">
        <f t="shared" si="50"/>
        <v>0</v>
      </c>
      <c r="V180" s="70">
        <f t="shared" si="59"/>
        <v>0</v>
      </c>
      <c r="W180" s="14">
        <f t="shared" si="51"/>
        <v>0</v>
      </c>
      <c r="X180" s="74">
        <f t="shared" si="52"/>
        <v>0</v>
      </c>
    </row>
    <row r="181" spans="2:24" ht="20.100000000000001" customHeight="1" x14ac:dyDescent="0.25">
      <c r="B181" s="12">
        <f t="shared" si="60"/>
        <v>173</v>
      </c>
      <c r="C181" s="70">
        <f t="shared" si="42"/>
        <v>0</v>
      </c>
      <c r="D181" s="70">
        <f t="shared" si="43"/>
        <v>0</v>
      </c>
      <c r="E181" s="70">
        <f t="shared" si="53"/>
        <v>0</v>
      </c>
      <c r="F181" s="70">
        <f t="shared" si="54"/>
        <v>0</v>
      </c>
      <c r="G181" s="14">
        <f t="shared" si="44"/>
        <v>0</v>
      </c>
      <c r="H181" s="74">
        <f t="shared" si="45"/>
        <v>0</v>
      </c>
      <c r="J181" s="12">
        <f t="shared" si="61"/>
        <v>173</v>
      </c>
      <c r="K181" s="70">
        <f t="shared" si="46"/>
        <v>0</v>
      </c>
      <c r="L181" s="70">
        <f t="shared" si="55"/>
        <v>0</v>
      </c>
      <c r="M181" s="70">
        <f t="shared" si="56"/>
        <v>0</v>
      </c>
      <c r="N181" s="70">
        <f t="shared" si="57"/>
        <v>0</v>
      </c>
      <c r="O181" s="14">
        <f t="shared" si="47"/>
        <v>0</v>
      </c>
      <c r="P181" s="74">
        <f t="shared" si="48"/>
        <v>0</v>
      </c>
      <c r="R181" s="12">
        <f t="shared" si="62"/>
        <v>173</v>
      </c>
      <c r="S181" s="70">
        <f t="shared" si="49"/>
        <v>0</v>
      </c>
      <c r="T181" s="70">
        <f t="shared" si="58"/>
        <v>0</v>
      </c>
      <c r="U181" s="70">
        <f t="shared" si="50"/>
        <v>0</v>
      </c>
      <c r="V181" s="70">
        <f t="shared" si="59"/>
        <v>0</v>
      </c>
      <c r="W181" s="14">
        <f t="shared" si="51"/>
        <v>0</v>
      </c>
      <c r="X181" s="74">
        <f t="shared" si="52"/>
        <v>0</v>
      </c>
    </row>
    <row r="182" spans="2:24" ht="20.100000000000001" customHeight="1" x14ac:dyDescent="0.25">
      <c r="B182" s="12">
        <f t="shared" si="60"/>
        <v>174</v>
      </c>
      <c r="C182" s="70">
        <f t="shared" si="42"/>
        <v>0</v>
      </c>
      <c r="D182" s="70">
        <f t="shared" si="43"/>
        <v>0</v>
      </c>
      <c r="E182" s="70">
        <f t="shared" si="53"/>
        <v>0</v>
      </c>
      <c r="F182" s="70">
        <f t="shared" si="54"/>
        <v>0</v>
      </c>
      <c r="G182" s="14">
        <f t="shared" si="44"/>
        <v>0</v>
      </c>
      <c r="H182" s="74">
        <f t="shared" si="45"/>
        <v>0</v>
      </c>
      <c r="J182" s="12">
        <f t="shared" si="61"/>
        <v>174</v>
      </c>
      <c r="K182" s="70">
        <f t="shared" si="46"/>
        <v>0</v>
      </c>
      <c r="L182" s="70">
        <f t="shared" si="55"/>
        <v>0</v>
      </c>
      <c r="M182" s="70">
        <f t="shared" si="56"/>
        <v>0</v>
      </c>
      <c r="N182" s="70">
        <f t="shared" si="57"/>
        <v>0</v>
      </c>
      <c r="O182" s="14">
        <f t="shared" si="47"/>
        <v>0</v>
      </c>
      <c r="P182" s="74">
        <f t="shared" si="48"/>
        <v>0</v>
      </c>
      <c r="R182" s="12">
        <f t="shared" si="62"/>
        <v>174</v>
      </c>
      <c r="S182" s="70">
        <f t="shared" si="49"/>
        <v>0</v>
      </c>
      <c r="T182" s="70">
        <f t="shared" si="58"/>
        <v>0</v>
      </c>
      <c r="U182" s="70">
        <f t="shared" si="50"/>
        <v>0</v>
      </c>
      <c r="V182" s="70">
        <f t="shared" si="59"/>
        <v>0</v>
      </c>
      <c r="W182" s="14">
        <f t="shared" si="51"/>
        <v>0</v>
      </c>
      <c r="X182" s="74">
        <f t="shared" si="52"/>
        <v>0</v>
      </c>
    </row>
    <row r="183" spans="2:24" ht="20.100000000000001" customHeight="1" x14ac:dyDescent="0.25">
      <c r="B183" s="12">
        <f t="shared" si="60"/>
        <v>175</v>
      </c>
      <c r="C183" s="70">
        <f t="shared" si="42"/>
        <v>0</v>
      </c>
      <c r="D183" s="70">
        <f t="shared" si="43"/>
        <v>0</v>
      </c>
      <c r="E183" s="70">
        <f t="shared" si="53"/>
        <v>0</v>
      </c>
      <c r="F183" s="70">
        <f t="shared" si="54"/>
        <v>0</v>
      </c>
      <c r="G183" s="14">
        <f t="shared" si="44"/>
        <v>0</v>
      </c>
      <c r="H183" s="74">
        <f t="shared" si="45"/>
        <v>0</v>
      </c>
      <c r="J183" s="12">
        <f t="shared" si="61"/>
        <v>175</v>
      </c>
      <c r="K183" s="70">
        <f t="shared" si="46"/>
        <v>0</v>
      </c>
      <c r="L183" s="70">
        <f t="shared" si="55"/>
        <v>0</v>
      </c>
      <c r="M183" s="70">
        <f t="shared" si="56"/>
        <v>0</v>
      </c>
      <c r="N183" s="70">
        <f t="shared" si="57"/>
        <v>0</v>
      </c>
      <c r="O183" s="14">
        <f t="shared" si="47"/>
        <v>0</v>
      </c>
      <c r="P183" s="74">
        <f t="shared" si="48"/>
        <v>0</v>
      </c>
      <c r="R183" s="12">
        <f t="shared" si="62"/>
        <v>175</v>
      </c>
      <c r="S183" s="70">
        <f t="shared" si="49"/>
        <v>0</v>
      </c>
      <c r="T183" s="70">
        <f t="shared" si="58"/>
        <v>0</v>
      </c>
      <c r="U183" s="70">
        <f t="shared" si="50"/>
        <v>0</v>
      </c>
      <c r="V183" s="70">
        <f t="shared" si="59"/>
        <v>0</v>
      </c>
      <c r="W183" s="14">
        <f t="shared" si="51"/>
        <v>0</v>
      </c>
      <c r="X183" s="74">
        <f t="shared" si="52"/>
        <v>0</v>
      </c>
    </row>
    <row r="184" spans="2:24" ht="20.100000000000001" customHeight="1" x14ac:dyDescent="0.25">
      <c r="B184" s="12">
        <f t="shared" si="60"/>
        <v>176</v>
      </c>
      <c r="C184" s="70">
        <f t="shared" si="42"/>
        <v>0</v>
      </c>
      <c r="D184" s="70">
        <f t="shared" si="43"/>
        <v>0</v>
      </c>
      <c r="E184" s="70">
        <f t="shared" si="53"/>
        <v>0</v>
      </c>
      <c r="F184" s="70">
        <f t="shared" si="54"/>
        <v>0</v>
      </c>
      <c r="G184" s="14">
        <f t="shared" si="44"/>
        <v>0</v>
      </c>
      <c r="H184" s="74">
        <f t="shared" si="45"/>
        <v>0</v>
      </c>
      <c r="J184" s="12">
        <f t="shared" si="61"/>
        <v>176</v>
      </c>
      <c r="K184" s="70">
        <f t="shared" si="46"/>
        <v>0</v>
      </c>
      <c r="L184" s="70">
        <f t="shared" si="55"/>
        <v>0</v>
      </c>
      <c r="M184" s="70">
        <f t="shared" si="56"/>
        <v>0</v>
      </c>
      <c r="N184" s="70">
        <f t="shared" si="57"/>
        <v>0</v>
      </c>
      <c r="O184" s="14">
        <f t="shared" si="47"/>
        <v>0</v>
      </c>
      <c r="P184" s="74">
        <f t="shared" si="48"/>
        <v>0</v>
      </c>
      <c r="R184" s="12">
        <f t="shared" si="62"/>
        <v>176</v>
      </c>
      <c r="S184" s="70">
        <f t="shared" si="49"/>
        <v>0</v>
      </c>
      <c r="T184" s="70">
        <f t="shared" si="58"/>
        <v>0</v>
      </c>
      <c r="U184" s="70">
        <f t="shared" si="50"/>
        <v>0</v>
      </c>
      <c r="V184" s="70">
        <f t="shared" si="59"/>
        <v>0</v>
      </c>
      <c r="W184" s="14">
        <f t="shared" si="51"/>
        <v>0</v>
      </c>
      <c r="X184" s="74">
        <f t="shared" si="52"/>
        <v>0</v>
      </c>
    </row>
    <row r="185" spans="2:24" ht="20.100000000000001" customHeight="1" x14ac:dyDescent="0.25">
      <c r="B185" s="12">
        <f t="shared" si="60"/>
        <v>177</v>
      </c>
      <c r="C185" s="70">
        <f t="shared" si="42"/>
        <v>0</v>
      </c>
      <c r="D185" s="70">
        <f t="shared" si="43"/>
        <v>0</v>
      </c>
      <c r="E185" s="70">
        <f t="shared" si="53"/>
        <v>0</v>
      </c>
      <c r="F185" s="70">
        <f t="shared" si="54"/>
        <v>0</v>
      </c>
      <c r="G185" s="14">
        <f t="shared" si="44"/>
        <v>0</v>
      </c>
      <c r="H185" s="74">
        <f t="shared" si="45"/>
        <v>0</v>
      </c>
      <c r="J185" s="12">
        <f t="shared" si="61"/>
        <v>177</v>
      </c>
      <c r="K185" s="70">
        <f t="shared" si="46"/>
        <v>0</v>
      </c>
      <c r="L185" s="70">
        <f t="shared" si="55"/>
        <v>0</v>
      </c>
      <c r="M185" s="70">
        <f t="shared" si="56"/>
        <v>0</v>
      </c>
      <c r="N185" s="70">
        <f t="shared" si="57"/>
        <v>0</v>
      </c>
      <c r="O185" s="14">
        <f t="shared" si="47"/>
        <v>0</v>
      </c>
      <c r="P185" s="74">
        <f t="shared" si="48"/>
        <v>0</v>
      </c>
      <c r="R185" s="12">
        <f t="shared" si="62"/>
        <v>177</v>
      </c>
      <c r="S185" s="70">
        <f t="shared" si="49"/>
        <v>0</v>
      </c>
      <c r="T185" s="70">
        <f t="shared" si="58"/>
        <v>0</v>
      </c>
      <c r="U185" s="70">
        <f t="shared" si="50"/>
        <v>0</v>
      </c>
      <c r="V185" s="70">
        <f t="shared" si="59"/>
        <v>0</v>
      </c>
      <c r="W185" s="14">
        <f t="shared" si="51"/>
        <v>0</v>
      </c>
      <c r="X185" s="74">
        <f t="shared" si="52"/>
        <v>0</v>
      </c>
    </row>
    <row r="186" spans="2:24" ht="20.100000000000001" customHeight="1" x14ac:dyDescent="0.25">
      <c r="B186" s="12">
        <f t="shared" si="60"/>
        <v>178</v>
      </c>
      <c r="C186" s="70">
        <f t="shared" si="42"/>
        <v>0</v>
      </c>
      <c r="D186" s="70">
        <f t="shared" si="43"/>
        <v>0</v>
      </c>
      <c r="E186" s="70">
        <f t="shared" si="53"/>
        <v>0</v>
      </c>
      <c r="F186" s="70">
        <f t="shared" si="54"/>
        <v>0</v>
      </c>
      <c r="G186" s="14">
        <f t="shared" si="44"/>
        <v>0</v>
      </c>
      <c r="H186" s="74">
        <f t="shared" si="45"/>
        <v>0</v>
      </c>
      <c r="J186" s="12">
        <f t="shared" si="61"/>
        <v>178</v>
      </c>
      <c r="K186" s="70">
        <f t="shared" si="46"/>
        <v>0</v>
      </c>
      <c r="L186" s="70">
        <f t="shared" si="55"/>
        <v>0</v>
      </c>
      <c r="M186" s="70">
        <f t="shared" si="56"/>
        <v>0</v>
      </c>
      <c r="N186" s="70">
        <f t="shared" si="57"/>
        <v>0</v>
      </c>
      <c r="O186" s="14">
        <f t="shared" si="47"/>
        <v>0</v>
      </c>
      <c r="P186" s="74">
        <f t="shared" si="48"/>
        <v>0</v>
      </c>
      <c r="R186" s="12">
        <f t="shared" si="62"/>
        <v>178</v>
      </c>
      <c r="S186" s="70">
        <f t="shared" si="49"/>
        <v>0</v>
      </c>
      <c r="T186" s="70">
        <f t="shared" si="58"/>
        <v>0</v>
      </c>
      <c r="U186" s="70">
        <f t="shared" si="50"/>
        <v>0</v>
      </c>
      <c r="V186" s="70">
        <f t="shared" si="59"/>
        <v>0</v>
      </c>
      <c r="W186" s="14">
        <f t="shared" si="51"/>
        <v>0</v>
      </c>
      <c r="X186" s="74">
        <f t="shared" si="52"/>
        <v>0</v>
      </c>
    </row>
    <row r="187" spans="2:24" ht="20.100000000000001" customHeight="1" x14ac:dyDescent="0.25">
      <c r="B187" s="12">
        <f t="shared" si="60"/>
        <v>179</v>
      </c>
      <c r="C187" s="70">
        <f t="shared" si="42"/>
        <v>0</v>
      </c>
      <c r="D187" s="70">
        <f t="shared" si="43"/>
        <v>0</v>
      </c>
      <c r="E187" s="70">
        <f t="shared" si="53"/>
        <v>0</v>
      </c>
      <c r="F187" s="70">
        <f t="shared" si="54"/>
        <v>0</v>
      </c>
      <c r="G187" s="14">
        <f t="shared" si="44"/>
        <v>0</v>
      </c>
      <c r="H187" s="74">
        <f t="shared" si="45"/>
        <v>0</v>
      </c>
      <c r="J187" s="12">
        <f t="shared" si="61"/>
        <v>179</v>
      </c>
      <c r="K187" s="70">
        <f t="shared" si="46"/>
        <v>0</v>
      </c>
      <c r="L187" s="70">
        <f t="shared" si="55"/>
        <v>0</v>
      </c>
      <c r="M187" s="70">
        <f t="shared" si="56"/>
        <v>0</v>
      </c>
      <c r="N187" s="70">
        <f t="shared" si="57"/>
        <v>0</v>
      </c>
      <c r="O187" s="14">
        <f t="shared" si="47"/>
        <v>0</v>
      </c>
      <c r="P187" s="74">
        <f t="shared" si="48"/>
        <v>0</v>
      </c>
      <c r="R187" s="12">
        <f t="shared" si="62"/>
        <v>179</v>
      </c>
      <c r="S187" s="70">
        <f t="shared" si="49"/>
        <v>0</v>
      </c>
      <c r="T187" s="70">
        <f t="shared" si="58"/>
        <v>0</v>
      </c>
      <c r="U187" s="70">
        <f t="shared" si="50"/>
        <v>0</v>
      </c>
      <c r="V187" s="70">
        <f t="shared" si="59"/>
        <v>0</v>
      </c>
      <c r="W187" s="14">
        <f t="shared" si="51"/>
        <v>0</v>
      </c>
      <c r="X187" s="74">
        <f t="shared" si="52"/>
        <v>0</v>
      </c>
    </row>
    <row r="188" spans="2:24" ht="20.100000000000001" customHeight="1" x14ac:dyDescent="0.25">
      <c r="B188" s="13">
        <f t="shared" si="60"/>
        <v>180</v>
      </c>
      <c r="C188" s="71">
        <f t="shared" si="42"/>
        <v>0</v>
      </c>
      <c r="D188" s="71">
        <f t="shared" si="43"/>
        <v>0</v>
      </c>
      <c r="E188" s="71">
        <f t="shared" si="53"/>
        <v>0</v>
      </c>
      <c r="F188" s="71">
        <f t="shared" si="54"/>
        <v>0</v>
      </c>
      <c r="G188" s="5">
        <f t="shared" si="44"/>
        <v>0</v>
      </c>
      <c r="H188" s="57">
        <f t="shared" si="45"/>
        <v>0</v>
      </c>
      <c r="J188" s="13">
        <f t="shared" si="61"/>
        <v>180</v>
      </c>
      <c r="K188" s="71">
        <f t="shared" si="46"/>
        <v>0</v>
      </c>
      <c r="L188" s="71">
        <f t="shared" si="55"/>
        <v>0</v>
      </c>
      <c r="M188" s="71">
        <f t="shared" si="56"/>
        <v>0</v>
      </c>
      <c r="N188" s="71">
        <f t="shared" si="57"/>
        <v>0</v>
      </c>
      <c r="O188" s="5">
        <f t="shared" si="47"/>
        <v>0</v>
      </c>
      <c r="P188" s="57">
        <f t="shared" si="48"/>
        <v>0</v>
      </c>
      <c r="R188" s="13">
        <f t="shared" si="62"/>
        <v>180</v>
      </c>
      <c r="S188" s="71">
        <f t="shared" si="49"/>
        <v>0</v>
      </c>
      <c r="T188" s="71">
        <f t="shared" si="58"/>
        <v>0</v>
      </c>
      <c r="U188" s="71">
        <f t="shared" si="50"/>
        <v>0</v>
      </c>
      <c r="V188" s="71">
        <f t="shared" si="59"/>
        <v>0</v>
      </c>
      <c r="W188" s="5">
        <f t="shared" si="51"/>
        <v>0</v>
      </c>
      <c r="X188" s="57">
        <f t="shared" si="52"/>
        <v>0</v>
      </c>
    </row>
    <row r="189" spans="2:24" ht="20.100000000000001" customHeight="1" x14ac:dyDescent="0.25">
      <c r="B189" s="12">
        <f t="shared" si="60"/>
        <v>181</v>
      </c>
      <c r="C189" s="70">
        <f t="shared" si="42"/>
        <v>0</v>
      </c>
      <c r="D189" s="70">
        <f t="shared" si="43"/>
        <v>0</v>
      </c>
      <c r="E189" s="70">
        <f t="shared" si="53"/>
        <v>0</v>
      </c>
      <c r="F189" s="70">
        <f t="shared" si="54"/>
        <v>0</v>
      </c>
      <c r="G189" s="14">
        <f t="shared" si="44"/>
        <v>0</v>
      </c>
      <c r="H189" s="74">
        <f t="shared" si="45"/>
        <v>0</v>
      </c>
      <c r="J189" s="12">
        <f t="shared" si="61"/>
        <v>181</v>
      </c>
      <c r="K189" s="70">
        <f t="shared" si="46"/>
        <v>0</v>
      </c>
      <c r="L189" s="70">
        <f t="shared" si="55"/>
        <v>0</v>
      </c>
      <c r="M189" s="70">
        <f t="shared" si="56"/>
        <v>0</v>
      </c>
      <c r="N189" s="70">
        <f t="shared" si="57"/>
        <v>0</v>
      </c>
      <c r="O189" s="14">
        <f t="shared" si="47"/>
        <v>0</v>
      </c>
      <c r="P189" s="74">
        <f t="shared" si="48"/>
        <v>0</v>
      </c>
      <c r="R189" s="12">
        <f t="shared" si="62"/>
        <v>181</v>
      </c>
      <c r="S189" s="70">
        <f t="shared" si="49"/>
        <v>0</v>
      </c>
      <c r="T189" s="70">
        <f t="shared" si="58"/>
        <v>0</v>
      </c>
      <c r="U189" s="70">
        <f t="shared" si="50"/>
        <v>0</v>
      </c>
      <c r="V189" s="70">
        <f t="shared" si="59"/>
        <v>0</v>
      </c>
      <c r="W189" s="14">
        <f t="shared" si="51"/>
        <v>0</v>
      </c>
      <c r="X189" s="74">
        <f t="shared" si="52"/>
        <v>0</v>
      </c>
    </row>
    <row r="190" spans="2:24" ht="20.100000000000001" customHeight="1" x14ac:dyDescent="0.25">
      <c r="B190" s="12">
        <f t="shared" si="60"/>
        <v>182</v>
      </c>
      <c r="C190" s="70">
        <f t="shared" si="42"/>
        <v>0</v>
      </c>
      <c r="D190" s="70">
        <f t="shared" si="43"/>
        <v>0</v>
      </c>
      <c r="E190" s="70">
        <f t="shared" si="53"/>
        <v>0</v>
      </c>
      <c r="F190" s="70">
        <f t="shared" si="54"/>
        <v>0</v>
      </c>
      <c r="G190" s="14">
        <f t="shared" si="44"/>
        <v>0</v>
      </c>
      <c r="H190" s="74">
        <f t="shared" si="45"/>
        <v>0</v>
      </c>
      <c r="J190" s="12">
        <f t="shared" si="61"/>
        <v>182</v>
      </c>
      <c r="K190" s="70">
        <f t="shared" si="46"/>
        <v>0</v>
      </c>
      <c r="L190" s="70">
        <f t="shared" si="55"/>
        <v>0</v>
      </c>
      <c r="M190" s="70">
        <f t="shared" si="56"/>
        <v>0</v>
      </c>
      <c r="N190" s="70">
        <f t="shared" si="57"/>
        <v>0</v>
      </c>
      <c r="O190" s="14">
        <f t="shared" si="47"/>
        <v>0</v>
      </c>
      <c r="P190" s="74">
        <f t="shared" si="48"/>
        <v>0</v>
      </c>
      <c r="R190" s="12">
        <f t="shared" si="62"/>
        <v>182</v>
      </c>
      <c r="S190" s="70">
        <f t="shared" si="49"/>
        <v>0</v>
      </c>
      <c r="T190" s="70">
        <f t="shared" si="58"/>
        <v>0</v>
      </c>
      <c r="U190" s="70">
        <f t="shared" si="50"/>
        <v>0</v>
      </c>
      <c r="V190" s="70">
        <f t="shared" si="59"/>
        <v>0</v>
      </c>
      <c r="W190" s="14">
        <f t="shared" si="51"/>
        <v>0</v>
      </c>
      <c r="X190" s="74">
        <f t="shared" si="52"/>
        <v>0</v>
      </c>
    </row>
    <row r="191" spans="2:24" ht="20.100000000000001" customHeight="1" x14ac:dyDescent="0.25">
      <c r="B191" s="12">
        <f t="shared" si="60"/>
        <v>183</v>
      </c>
      <c r="C191" s="70">
        <f t="shared" si="42"/>
        <v>0</v>
      </c>
      <c r="D191" s="70">
        <f t="shared" si="43"/>
        <v>0</v>
      </c>
      <c r="E191" s="70">
        <f t="shared" si="53"/>
        <v>0</v>
      </c>
      <c r="F191" s="70">
        <f t="shared" si="54"/>
        <v>0</v>
      </c>
      <c r="G191" s="14">
        <f t="shared" si="44"/>
        <v>0</v>
      </c>
      <c r="H191" s="74">
        <f t="shared" si="45"/>
        <v>0</v>
      </c>
      <c r="J191" s="12">
        <f t="shared" si="61"/>
        <v>183</v>
      </c>
      <c r="K191" s="70">
        <f t="shared" si="46"/>
        <v>0</v>
      </c>
      <c r="L191" s="70">
        <f t="shared" si="55"/>
        <v>0</v>
      </c>
      <c r="M191" s="70">
        <f t="shared" si="56"/>
        <v>0</v>
      </c>
      <c r="N191" s="70">
        <f t="shared" si="57"/>
        <v>0</v>
      </c>
      <c r="O191" s="14">
        <f t="shared" si="47"/>
        <v>0</v>
      </c>
      <c r="P191" s="74">
        <f t="shared" si="48"/>
        <v>0</v>
      </c>
      <c r="R191" s="12">
        <f t="shared" si="62"/>
        <v>183</v>
      </c>
      <c r="S191" s="70">
        <f t="shared" si="49"/>
        <v>0</v>
      </c>
      <c r="T191" s="70">
        <f t="shared" si="58"/>
        <v>0</v>
      </c>
      <c r="U191" s="70">
        <f t="shared" si="50"/>
        <v>0</v>
      </c>
      <c r="V191" s="70">
        <f t="shared" si="59"/>
        <v>0</v>
      </c>
      <c r="W191" s="14">
        <f t="shared" si="51"/>
        <v>0</v>
      </c>
      <c r="X191" s="74">
        <f t="shared" si="52"/>
        <v>0</v>
      </c>
    </row>
    <row r="192" spans="2:24" ht="20.100000000000001" customHeight="1" x14ac:dyDescent="0.25">
      <c r="B192" s="12">
        <f t="shared" si="60"/>
        <v>184</v>
      </c>
      <c r="C192" s="70">
        <f t="shared" si="42"/>
        <v>0</v>
      </c>
      <c r="D192" s="70">
        <f t="shared" si="43"/>
        <v>0</v>
      </c>
      <c r="E192" s="70">
        <f t="shared" si="53"/>
        <v>0</v>
      </c>
      <c r="F192" s="70">
        <f t="shared" si="54"/>
        <v>0</v>
      </c>
      <c r="G192" s="14">
        <f t="shared" si="44"/>
        <v>0</v>
      </c>
      <c r="H192" s="74">
        <f t="shared" si="45"/>
        <v>0</v>
      </c>
      <c r="J192" s="12">
        <f t="shared" si="61"/>
        <v>184</v>
      </c>
      <c r="K192" s="70">
        <f t="shared" si="46"/>
        <v>0</v>
      </c>
      <c r="L192" s="70">
        <f t="shared" si="55"/>
        <v>0</v>
      </c>
      <c r="M192" s="70">
        <f t="shared" si="56"/>
        <v>0</v>
      </c>
      <c r="N192" s="70">
        <f t="shared" si="57"/>
        <v>0</v>
      </c>
      <c r="O192" s="14">
        <f t="shared" si="47"/>
        <v>0</v>
      </c>
      <c r="P192" s="74">
        <f t="shared" si="48"/>
        <v>0</v>
      </c>
      <c r="R192" s="12">
        <f t="shared" si="62"/>
        <v>184</v>
      </c>
      <c r="S192" s="70">
        <f t="shared" si="49"/>
        <v>0</v>
      </c>
      <c r="T192" s="70">
        <f t="shared" si="58"/>
        <v>0</v>
      </c>
      <c r="U192" s="70">
        <f t="shared" si="50"/>
        <v>0</v>
      </c>
      <c r="V192" s="70">
        <f t="shared" si="59"/>
        <v>0</v>
      </c>
      <c r="W192" s="14">
        <f t="shared" si="51"/>
        <v>0</v>
      </c>
      <c r="X192" s="74">
        <f t="shared" si="52"/>
        <v>0</v>
      </c>
    </row>
    <row r="193" spans="2:24" ht="20.100000000000001" customHeight="1" x14ac:dyDescent="0.25">
      <c r="B193" s="12">
        <f t="shared" si="60"/>
        <v>185</v>
      </c>
      <c r="C193" s="70">
        <f t="shared" si="42"/>
        <v>0</v>
      </c>
      <c r="D193" s="70">
        <f t="shared" si="43"/>
        <v>0</v>
      </c>
      <c r="E193" s="70">
        <f t="shared" si="53"/>
        <v>0</v>
      </c>
      <c r="F193" s="70">
        <f t="shared" si="54"/>
        <v>0</v>
      </c>
      <c r="G193" s="14">
        <f t="shared" si="44"/>
        <v>0</v>
      </c>
      <c r="H193" s="74">
        <f t="shared" si="45"/>
        <v>0</v>
      </c>
      <c r="J193" s="12">
        <f t="shared" si="61"/>
        <v>185</v>
      </c>
      <c r="K193" s="70">
        <f t="shared" si="46"/>
        <v>0</v>
      </c>
      <c r="L193" s="70">
        <f t="shared" si="55"/>
        <v>0</v>
      </c>
      <c r="M193" s="70">
        <f t="shared" si="56"/>
        <v>0</v>
      </c>
      <c r="N193" s="70">
        <f t="shared" si="57"/>
        <v>0</v>
      </c>
      <c r="O193" s="14">
        <f t="shared" si="47"/>
        <v>0</v>
      </c>
      <c r="P193" s="74">
        <f t="shared" si="48"/>
        <v>0</v>
      </c>
      <c r="R193" s="12">
        <f t="shared" si="62"/>
        <v>185</v>
      </c>
      <c r="S193" s="70">
        <f t="shared" si="49"/>
        <v>0</v>
      </c>
      <c r="T193" s="70">
        <f t="shared" si="58"/>
        <v>0</v>
      </c>
      <c r="U193" s="70">
        <f t="shared" si="50"/>
        <v>0</v>
      </c>
      <c r="V193" s="70">
        <f t="shared" si="59"/>
        <v>0</v>
      </c>
      <c r="W193" s="14">
        <f t="shared" si="51"/>
        <v>0</v>
      </c>
      <c r="X193" s="74">
        <f t="shared" si="52"/>
        <v>0</v>
      </c>
    </row>
    <row r="194" spans="2:24" ht="20.100000000000001" customHeight="1" x14ac:dyDescent="0.25">
      <c r="B194" s="12">
        <f t="shared" si="60"/>
        <v>186</v>
      </c>
      <c r="C194" s="70">
        <f t="shared" si="42"/>
        <v>0</v>
      </c>
      <c r="D194" s="70">
        <f t="shared" si="43"/>
        <v>0</v>
      </c>
      <c r="E194" s="70">
        <f t="shared" si="53"/>
        <v>0</v>
      </c>
      <c r="F194" s="70">
        <f t="shared" si="54"/>
        <v>0</v>
      </c>
      <c r="G194" s="14">
        <f t="shared" si="44"/>
        <v>0</v>
      </c>
      <c r="H194" s="74">
        <f t="shared" si="45"/>
        <v>0</v>
      </c>
      <c r="J194" s="12">
        <f t="shared" si="61"/>
        <v>186</v>
      </c>
      <c r="K194" s="70">
        <f t="shared" si="46"/>
        <v>0</v>
      </c>
      <c r="L194" s="70">
        <f t="shared" si="55"/>
        <v>0</v>
      </c>
      <c r="M194" s="70">
        <f t="shared" si="56"/>
        <v>0</v>
      </c>
      <c r="N194" s="70">
        <f t="shared" si="57"/>
        <v>0</v>
      </c>
      <c r="O194" s="14">
        <f t="shared" si="47"/>
        <v>0</v>
      </c>
      <c r="P194" s="74">
        <f t="shared" si="48"/>
        <v>0</v>
      </c>
      <c r="R194" s="12">
        <f t="shared" si="62"/>
        <v>186</v>
      </c>
      <c r="S194" s="70">
        <f t="shared" si="49"/>
        <v>0</v>
      </c>
      <c r="T194" s="70">
        <f t="shared" si="58"/>
        <v>0</v>
      </c>
      <c r="U194" s="70">
        <f t="shared" si="50"/>
        <v>0</v>
      </c>
      <c r="V194" s="70">
        <f t="shared" si="59"/>
        <v>0</v>
      </c>
      <c r="W194" s="14">
        <f t="shared" si="51"/>
        <v>0</v>
      </c>
      <c r="X194" s="74">
        <f t="shared" si="52"/>
        <v>0</v>
      </c>
    </row>
    <row r="195" spans="2:24" ht="20.100000000000001" customHeight="1" x14ac:dyDescent="0.25">
      <c r="B195" s="12">
        <f t="shared" si="60"/>
        <v>187</v>
      </c>
      <c r="C195" s="70">
        <f t="shared" si="42"/>
        <v>0</v>
      </c>
      <c r="D195" s="70">
        <f t="shared" si="43"/>
        <v>0</v>
      </c>
      <c r="E195" s="70">
        <f t="shared" si="53"/>
        <v>0</v>
      </c>
      <c r="F195" s="70">
        <f t="shared" si="54"/>
        <v>0</v>
      </c>
      <c r="G195" s="14">
        <f t="shared" si="44"/>
        <v>0</v>
      </c>
      <c r="H195" s="74">
        <f t="shared" si="45"/>
        <v>0</v>
      </c>
      <c r="J195" s="12">
        <f t="shared" si="61"/>
        <v>187</v>
      </c>
      <c r="K195" s="70">
        <f t="shared" si="46"/>
        <v>0</v>
      </c>
      <c r="L195" s="70">
        <f t="shared" si="55"/>
        <v>0</v>
      </c>
      <c r="M195" s="70">
        <f t="shared" si="56"/>
        <v>0</v>
      </c>
      <c r="N195" s="70">
        <f t="shared" si="57"/>
        <v>0</v>
      </c>
      <c r="O195" s="14">
        <f t="shared" si="47"/>
        <v>0</v>
      </c>
      <c r="P195" s="74">
        <f t="shared" si="48"/>
        <v>0</v>
      </c>
      <c r="R195" s="12">
        <f t="shared" si="62"/>
        <v>187</v>
      </c>
      <c r="S195" s="70">
        <f t="shared" si="49"/>
        <v>0</v>
      </c>
      <c r="T195" s="70">
        <f t="shared" si="58"/>
        <v>0</v>
      </c>
      <c r="U195" s="70">
        <f t="shared" si="50"/>
        <v>0</v>
      </c>
      <c r="V195" s="70">
        <f t="shared" si="59"/>
        <v>0</v>
      </c>
      <c r="W195" s="14">
        <f t="shared" si="51"/>
        <v>0</v>
      </c>
      <c r="X195" s="74">
        <f t="shared" si="52"/>
        <v>0</v>
      </c>
    </row>
    <row r="196" spans="2:24" ht="20.100000000000001" customHeight="1" x14ac:dyDescent="0.25">
      <c r="B196" s="12">
        <f t="shared" si="60"/>
        <v>188</v>
      </c>
      <c r="C196" s="70">
        <f t="shared" si="42"/>
        <v>0</v>
      </c>
      <c r="D196" s="70">
        <f t="shared" si="43"/>
        <v>0</v>
      </c>
      <c r="E196" s="70">
        <f t="shared" si="53"/>
        <v>0</v>
      </c>
      <c r="F196" s="70">
        <f t="shared" si="54"/>
        <v>0</v>
      </c>
      <c r="G196" s="14">
        <f t="shared" si="44"/>
        <v>0</v>
      </c>
      <c r="H196" s="74">
        <f t="shared" si="45"/>
        <v>0</v>
      </c>
      <c r="J196" s="12">
        <f t="shared" si="61"/>
        <v>188</v>
      </c>
      <c r="K196" s="70">
        <f t="shared" si="46"/>
        <v>0</v>
      </c>
      <c r="L196" s="70">
        <f t="shared" si="55"/>
        <v>0</v>
      </c>
      <c r="M196" s="70">
        <f t="shared" si="56"/>
        <v>0</v>
      </c>
      <c r="N196" s="70">
        <f t="shared" si="57"/>
        <v>0</v>
      </c>
      <c r="O196" s="14">
        <f t="shared" si="47"/>
        <v>0</v>
      </c>
      <c r="P196" s="74">
        <f t="shared" si="48"/>
        <v>0</v>
      </c>
      <c r="R196" s="12">
        <f t="shared" si="62"/>
        <v>188</v>
      </c>
      <c r="S196" s="70">
        <f t="shared" si="49"/>
        <v>0</v>
      </c>
      <c r="T196" s="70">
        <f t="shared" si="58"/>
        <v>0</v>
      </c>
      <c r="U196" s="70">
        <f t="shared" si="50"/>
        <v>0</v>
      </c>
      <c r="V196" s="70">
        <f t="shared" si="59"/>
        <v>0</v>
      </c>
      <c r="W196" s="14">
        <f t="shared" si="51"/>
        <v>0</v>
      </c>
      <c r="X196" s="74">
        <f t="shared" si="52"/>
        <v>0</v>
      </c>
    </row>
    <row r="197" spans="2:24" ht="20.100000000000001" customHeight="1" x14ac:dyDescent="0.25">
      <c r="B197" s="12">
        <f t="shared" si="60"/>
        <v>189</v>
      </c>
      <c r="C197" s="70">
        <f t="shared" si="42"/>
        <v>0</v>
      </c>
      <c r="D197" s="70">
        <f t="shared" si="43"/>
        <v>0</v>
      </c>
      <c r="E197" s="70">
        <f t="shared" si="53"/>
        <v>0</v>
      </c>
      <c r="F197" s="70">
        <f t="shared" si="54"/>
        <v>0</v>
      </c>
      <c r="G197" s="14">
        <f t="shared" si="44"/>
        <v>0</v>
      </c>
      <c r="H197" s="74">
        <f t="shared" si="45"/>
        <v>0</v>
      </c>
      <c r="J197" s="12">
        <f t="shared" si="61"/>
        <v>189</v>
      </c>
      <c r="K197" s="70">
        <f t="shared" si="46"/>
        <v>0</v>
      </c>
      <c r="L197" s="70">
        <f t="shared" si="55"/>
        <v>0</v>
      </c>
      <c r="M197" s="70">
        <f t="shared" si="56"/>
        <v>0</v>
      </c>
      <c r="N197" s="70">
        <f t="shared" si="57"/>
        <v>0</v>
      </c>
      <c r="O197" s="14">
        <f t="shared" si="47"/>
        <v>0</v>
      </c>
      <c r="P197" s="74">
        <f t="shared" si="48"/>
        <v>0</v>
      </c>
      <c r="R197" s="12">
        <f t="shared" si="62"/>
        <v>189</v>
      </c>
      <c r="S197" s="70">
        <f t="shared" si="49"/>
        <v>0</v>
      </c>
      <c r="T197" s="70">
        <f t="shared" si="58"/>
        <v>0</v>
      </c>
      <c r="U197" s="70">
        <f t="shared" si="50"/>
        <v>0</v>
      </c>
      <c r="V197" s="70">
        <f t="shared" si="59"/>
        <v>0</v>
      </c>
      <c r="W197" s="14">
        <f t="shared" si="51"/>
        <v>0</v>
      </c>
      <c r="X197" s="74">
        <f t="shared" si="52"/>
        <v>0</v>
      </c>
    </row>
    <row r="198" spans="2:24" ht="20.100000000000001" customHeight="1" x14ac:dyDescent="0.25">
      <c r="B198" s="12">
        <f t="shared" si="60"/>
        <v>190</v>
      </c>
      <c r="C198" s="70">
        <f t="shared" si="42"/>
        <v>0</v>
      </c>
      <c r="D198" s="70">
        <f t="shared" si="43"/>
        <v>0</v>
      </c>
      <c r="E198" s="70">
        <f t="shared" si="53"/>
        <v>0</v>
      </c>
      <c r="F198" s="70">
        <f t="shared" si="54"/>
        <v>0</v>
      </c>
      <c r="G198" s="14">
        <f t="shared" si="44"/>
        <v>0</v>
      </c>
      <c r="H198" s="74">
        <f t="shared" si="45"/>
        <v>0</v>
      </c>
      <c r="J198" s="12">
        <f t="shared" si="61"/>
        <v>190</v>
      </c>
      <c r="K198" s="70">
        <f t="shared" si="46"/>
        <v>0</v>
      </c>
      <c r="L198" s="70">
        <f t="shared" si="55"/>
        <v>0</v>
      </c>
      <c r="M198" s="70">
        <f t="shared" si="56"/>
        <v>0</v>
      </c>
      <c r="N198" s="70">
        <f t="shared" si="57"/>
        <v>0</v>
      </c>
      <c r="O198" s="14">
        <f t="shared" si="47"/>
        <v>0</v>
      </c>
      <c r="P198" s="74">
        <f t="shared" si="48"/>
        <v>0</v>
      </c>
      <c r="R198" s="12">
        <f t="shared" si="62"/>
        <v>190</v>
      </c>
      <c r="S198" s="70">
        <f t="shared" si="49"/>
        <v>0</v>
      </c>
      <c r="T198" s="70">
        <f t="shared" si="58"/>
        <v>0</v>
      </c>
      <c r="U198" s="70">
        <f t="shared" si="50"/>
        <v>0</v>
      </c>
      <c r="V198" s="70">
        <f t="shared" si="59"/>
        <v>0</v>
      </c>
      <c r="W198" s="14">
        <f t="shared" si="51"/>
        <v>0</v>
      </c>
      <c r="X198" s="74">
        <f t="shared" si="52"/>
        <v>0</v>
      </c>
    </row>
    <row r="199" spans="2:24" ht="20.100000000000001" customHeight="1" x14ac:dyDescent="0.25">
      <c r="B199" s="12">
        <f t="shared" si="60"/>
        <v>191</v>
      </c>
      <c r="C199" s="70">
        <f t="shared" si="42"/>
        <v>0</v>
      </c>
      <c r="D199" s="70">
        <f t="shared" si="43"/>
        <v>0</v>
      </c>
      <c r="E199" s="70">
        <f t="shared" si="53"/>
        <v>0</v>
      </c>
      <c r="F199" s="70">
        <f t="shared" si="54"/>
        <v>0</v>
      </c>
      <c r="G199" s="14">
        <f t="shared" si="44"/>
        <v>0</v>
      </c>
      <c r="H199" s="74">
        <f t="shared" si="45"/>
        <v>0</v>
      </c>
      <c r="J199" s="12">
        <f t="shared" si="61"/>
        <v>191</v>
      </c>
      <c r="K199" s="70">
        <f t="shared" si="46"/>
        <v>0</v>
      </c>
      <c r="L199" s="70">
        <f t="shared" si="55"/>
        <v>0</v>
      </c>
      <c r="M199" s="70">
        <f t="shared" si="56"/>
        <v>0</v>
      </c>
      <c r="N199" s="70">
        <f t="shared" si="57"/>
        <v>0</v>
      </c>
      <c r="O199" s="14">
        <f t="shared" si="47"/>
        <v>0</v>
      </c>
      <c r="P199" s="74">
        <f t="shared" si="48"/>
        <v>0</v>
      </c>
      <c r="R199" s="12">
        <f t="shared" si="62"/>
        <v>191</v>
      </c>
      <c r="S199" s="70">
        <f t="shared" si="49"/>
        <v>0</v>
      </c>
      <c r="T199" s="70">
        <f t="shared" si="58"/>
        <v>0</v>
      </c>
      <c r="U199" s="70">
        <f t="shared" si="50"/>
        <v>0</v>
      </c>
      <c r="V199" s="70">
        <f t="shared" si="59"/>
        <v>0</v>
      </c>
      <c r="W199" s="14">
        <f t="shared" si="51"/>
        <v>0</v>
      </c>
      <c r="X199" s="74">
        <f t="shared" si="52"/>
        <v>0</v>
      </c>
    </row>
    <row r="200" spans="2:24" ht="20.100000000000001" customHeight="1" x14ac:dyDescent="0.25">
      <c r="B200" s="12">
        <f t="shared" si="60"/>
        <v>192</v>
      </c>
      <c r="C200" s="70">
        <f t="shared" si="42"/>
        <v>0</v>
      </c>
      <c r="D200" s="70">
        <f t="shared" si="43"/>
        <v>0</v>
      </c>
      <c r="E200" s="70">
        <f t="shared" si="53"/>
        <v>0</v>
      </c>
      <c r="F200" s="70">
        <f t="shared" si="54"/>
        <v>0</v>
      </c>
      <c r="G200" s="14">
        <f t="shared" si="44"/>
        <v>0</v>
      </c>
      <c r="H200" s="74">
        <f t="shared" si="45"/>
        <v>0</v>
      </c>
      <c r="J200" s="12">
        <f t="shared" si="61"/>
        <v>192</v>
      </c>
      <c r="K200" s="70">
        <f t="shared" si="46"/>
        <v>0</v>
      </c>
      <c r="L200" s="70">
        <f t="shared" si="55"/>
        <v>0</v>
      </c>
      <c r="M200" s="70">
        <f t="shared" si="56"/>
        <v>0</v>
      </c>
      <c r="N200" s="70">
        <f t="shared" si="57"/>
        <v>0</v>
      </c>
      <c r="O200" s="14">
        <f t="shared" si="47"/>
        <v>0</v>
      </c>
      <c r="P200" s="74">
        <f t="shared" si="48"/>
        <v>0</v>
      </c>
      <c r="R200" s="12">
        <f t="shared" si="62"/>
        <v>192</v>
      </c>
      <c r="S200" s="70">
        <f t="shared" si="49"/>
        <v>0</v>
      </c>
      <c r="T200" s="70">
        <f t="shared" si="58"/>
        <v>0</v>
      </c>
      <c r="U200" s="70">
        <f t="shared" si="50"/>
        <v>0</v>
      </c>
      <c r="V200" s="70">
        <f t="shared" si="59"/>
        <v>0</v>
      </c>
      <c r="W200" s="14">
        <f t="shared" si="51"/>
        <v>0</v>
      </c>
      <c r="X200" s="74">
        <f t="shared" si="52"/>
        <v>0</v>
      </c>
    </row>
    <row r="201" spans="2:24" ht="20.100000000000001" customHeight="1" x14ac:dyDescent="0.25">
      <c r="B201" s="12">
        <f t="shared" si="60"/>
        <v>193</v>
      </c>
      <c r="C201" s="70">
        <f t="shared" ref="C201:C248" si="63">ROUND(IF(B201&gt;annuité_emprunt,0,IF(B201&gt;différé,-PMT((taux_annuité_constante/périodicité),(annuité_emprunt-différé),emprunt),emprunt*taux_annuité_constante/périodicité)),2)</f>
        <v>0</v>
      </c>
      <c r="D201" s="70">
        <f t="shared" ref="D201:D248" si="64">IF(C201=0,0,C201-E201)</f>
        <v>0</v>
      </c>
      <c r="E201" s="70">
        <f t="shared" si="53"/>
        <v>0</v>
      </c>
      <c r="F201" s="70">
        <f t="shared" si="54"/>
        <v>0</v>
      </c>
      <c r="G201" s="14">
        <f t="shared" ref="G201:G248" si="65">C201-(D201*Tx_IS)</f>
        <v>0</v>
      </c>
      <c r="H201" s="74">
        <f t="shared" ref="H201:H248" si="66">IF(ISERROR(G201/((1+(Tx_actualisation/périodicité))^B201)),0,G201/((1+(Tx_actualisation/périodicité))^B201))</f>
        <v>0</v>
      </c>
      <c r="J201" s="12">
        <f t="shared" si="61"/>
        <v>193</v>
      </c>
      <c r="K201" s="70">
        <f t="shared" ref="K201:K248" si="67">IF(ISERROR(SUM(L201:M201)),0,SUM(L201:M201))</f>
        <v>0</v>
      </c>
      <c r="L201" s="70">
        <f t="shared" si="55"/>
        <v>0</v>
      </c>
      <c r="M201" s="70">
        <f t="shared" si="56"/>
        <v>0</v>
      </c>
      <c r="N201" s="70">
        <f t="shared" si="57"/>
        <v>0</v>
      </c>
      <c r="O201" s="14">
        <f t="shared" ref="O201:O248" si="68">K201-(L201*Tx_IS)</f>
        <v>0</v>
      </c>
      <c r="P201" s="74">
        <f t="shared" ref="P201:P248" si="69">IF(ISERROR(O201/((1+(Tx_actualisation/périodicité))^J201)),0,O201/((1+(Tx_actualisation/périodicité))^J201))</f>
        <v>0</v>
      </c>
      <c r="R201" s="12">
        <f t="shared" si="62"/>
        <v>193</v>
      </c>
      <c r="S201" s="70">
        <f t="shared" ref="S201:S248" si="70">IF(ISERROR(SUM(T201:U201)),0,SUM(T201:U201))</f>
        <v>0</v>
      </c>
      <c r="T201" s="70">
        <f t="shared" si="58"/>
        <v>0</v>
      </c>
      <c r="U201" s="70">
        <f t="shared" ref="U201:U248" si="71">IF(R201=annuité_emprunt,emprunt,0)</f>
        <v>0</v>
      </c>
      <c r="V201" s="70">
        <f t="shared" si="59"/>
        <v>0</v>
      </c>
      <c r="W201" s="14">
        <f t="shared" ref="W201:W248" si="72">S201-(T201*Tx_IS)</f>
        <v>0</v>
      </c>
      <c r="X201" s="74">
        <f t="shared" ref="X201:X248" si="73">IF(ISERROR(W201/((1+(Tx_actualisation/périodicité))^R201)),0,W201/((1+(Tx_actualisation/périodicité))^R201))</f>
        <v>0</v>
      </c>
    </row>
    <row r="202" spans="2:24" ht="20.100000000000001" customHeight="1" x14ac:dyDescent="0.25">
      <c r="B202" s="12">
        <f t="shared" si="60"/>
        <v>194</v>
      </c>
      <c r="C202" s="70">
        <f t="shared" si="63"/>
        <v>0</v>
      </c>
      <c r="D202" s="70">
        <f t="shared" si="64"/>
        <v>0</v>
      </c>
      <c r="E202" s="70">
        <f t="shared" ref="E202:E248" si="74">ROUND(IF(C202=0,0,IF(B202=annuité_emprunt,F201,IF(B202&gt;différé,-PPMT((taux_annuité_constante/périodicité),B202-différé,(annuité_emprunt-différé),emprunt),0))),2)</f>
        <v>0</v>
      </c>
      <c r="F202" s="70">
        <f t="shared" ref="F202:F248" si="75">F201-E202</f>
        <v>0</v>
      </c>
      <c r="G202" s="14">
        <f t="shared" si="65"/>
        <v>0</v>
      </c>
      <c r="H202" s="74">
        <f t="shared" si="66"/>
        <v>0</v>
      </c>
      <c r="J202" s="12">
        <f t="shared" si="61"/>
        <v>194</v>
      </c>
      <c r="K202" s="70">
        <f t="shared" si="67"/>
        <v>0</v>
      </c>
      <c r="L202" s="70">
        <f t="shared" ref="L202:L248" si="76">ROUND(IF(ISERROR(N201*(taux_amortissement_constant/périodicité)),0,N201*(taux_amortissement_constant/périodicité)),2)</f>
        <v>0</v>
      </c>
      <c r="M202" s="70">
        <f t="shared" ref="M202:M248" si="77">ROUND(IF(J202&gt;annuité_emprunt,0,IF(J202&gt;différé,IF(J202=annuité_emprunt,N201,emprunt/(annuité_emprunt-différé)))),2)</f>
        <v>0</v>
      </c>
      <c r="N202" s="70">
        <f t="shared" ref="N202:N248" si="78">N201-M202</f>
        <v>0</v>
      </c>
      <c r="O202" s="14">
        <f t="shared" si="68"/>
        <v>0</v>
      </c>
      <c r="P202" s="74">
        <f t="shared" si="69"/>
        <v>0</v>
      </c>
      <c r="R202" s="12">
        <f t="shared" si="62"/>
        <v>194</v>
      </c>
      <c r="S202" s="70">
        <f t="shared" si="70"/>
        <v>0</v>
      </c>
      <c r="T202" s="70">
        <f t="shared" ref="T202:T248" si="79">ROUND(IF(ISERROR(V201*(taux_in_fine/périodicité)),0,V201*(taux_in_fine/périodicité)),2)</f>
        <v>0</v>
      </c>
      <c r="U202" s="70">
        <f t="shared" si="71"/>
        <v>0</v>
      </c>
      <c r="V202" s="70">
        <f t="shared" ref="V202:V248" si="80">V201-U202</f>
        <v>0</v>
      </c>
      <c r="W202" s="14">
        <f t="shared" si="72"/>
        <v>0</v>
      </c>
      <c r="X202" s="74">
        <f t="shared" si="73"/>
        <v>0</v>
      </c>
    </row>
    <row r="203" spans="2:24" ht="20.100000000000001" customHeight="1" x14ac:dyDescent="0.25">
      <c r="B203" s="12">
        <f t="shared" ref="B203:B248" si="81">1+B202</f>
        <v>195</v>
      </c>
      <c r="C203" s="70">
        <f t="shared" si="63"/>
        <v>0</v>
      </c>
      <c r="D203" s="70">
        <f t="shared" si="64"/>
        <v>0</v>
      </c>
      <c r="E203" s="70">
        <f t="shared" si="74"/>
        <v>0</v>
      </c>
      <c r="F203" s="70">
        <f t="shared" si="75"/>
        <v>0</v>
      </c>
      <c r="G203" s="14">
        <f t="shared" si="65"/>
        <v>0</v>
      </c>
      <c r="H203" s="74">
        <f t="shared" si="66"/>
        <v>0</v>
      </c>
      <c r="J203" s="12">
        <f t="shared" ref="J203:J248" si="82">1+J202</f>
        <v>195</v>
      </c>
      <c r="K203" s="70">
        <f t="shared" si="67"/>
        <v>0</v>
      </c>
      <c r="L203" s="70">
        <f t="shared" si="76"/>
        <v>0</v>
      </c>
      <c r="M203" s="70">
        <f t="shared" si="77"/>
        <v>0</v>
      </c>
      <c r="N203" s="70">
        <f t="shared" si="78"/>
        <v>0</v>
      </c>
      <c r="O203" s="14">
        <f t="shared" si="68"/>
        <v>0</v>
      </c>
      <c r="P203" s="74">
        <f t="shared" si="69"/>
        <v>0</v>
      </c>
      <c r="R203" s="12">
        <f t="shared" ref="R203:R248" si="83">1+R202</f>
        <v>195</v>
      </c>
      <c r="S203" s="70">
        <f t="shared" si="70"/>
        <v>0</v>
      </c>
      <c r="T203" s="70">
        <f t="shared" si="79"/>
        <v>0</v>
      </c>
      <c r="U203" s="70">
        <f t="shared" si="71"/>
        <v>0</v>
      </c>
      <c r="V203" s="70">
        <f t="shared" si="80"/>
        <v>0</v>
      </c>
      <c r="W203" s="14">
        <f t="shared" si="72"/>
        <v>0</v>
      </c>
      <c r="X203" s="74">
        <f t="shared" si="73"/>
        <v>0</v>
      </c>
    </row>
    <row r="204" spans="2:24" ht="20.100000000000001" customHeight="1" x14ac:dyDescent="0.25">
      <c r="B204" s="12">
        <f t="shared" si="81"/>
        <v>196</v>
      </c>
      <c r="C204" s="70">
        <f t="shared" si="63"/>
        <v>0</v>
      </c>
      <c r="D204" s="70">
        <f t="shared" si="64"/>
        <v>0</v>
      </c>
      <c r="E204" s="70">
        <f t="shared" si="74"/>
        <v>0</v>
      </c>
      <c r="F204" s="70">
        <f t="shared" si="75"/>
        <v>0</v>
      </c>
      <c r="G204" s="14">
        <f t="shared" si="65"/>
        <v>0</v>
      </c>
      <c r="H204" s="74">
        <f t="shared" si="66"/>
        <v>0</v>
      </c>
      <c r="J204" s="12">
        <f t="shared" si="82"/>
        <v>196</v>
      </c>
      <c r="K204" s="70">
        <f t="shared" si="67"/>
        <v>0</v>
      </c>
      <c r="L204" s="70">
        <f t="shared" si="76"/>
        <v>0</v>
      </c>
      <c r="M204" s="70">
        <f t="shared" si="77"/>
        <v>0</v>
      </c>
      <c r="N204" s="70">
        <f t="shared" si="78"/>
        <v>0</v>
      </c>
      <c r="O204" s="14">
        <f t="shared" si="68"/>
        <v>0</v>
      </c>
      <c r="P204" s="74">
        <f t="shared" si="69"/>
        <v>0</v>
      </c>
      <c r="R204" s="12">
        <f t="shared" si="83"/>
        <v>196</v>
      </c>
      <c r="S204" s="70">
        <f t="shared" si="70"/>
        <v>0</v>
      </c>
      <c r="T204" s="70">
        <f t="shared" si="79"/>
        <v>0</v>
      </c>
      <c r="U204" s="70">
        <f t="shared" si="71"/>
        <v>0</v>
      </c>
      <c r="V204" s="70">
        <f t="shared" si="80"/>
        <v>0</v>
      </c>
      <c r="W204" s="14">
        <f t="shared" si="72"/>
        <v>0</v>
      </c>
      <c r="X204" s="74">
        <f t="shared" si="73"/>
        <v>0</v>
      </c>
    </row>
    <row r="205" spans="2:24" ht="20.100000000000001" customHeight="1" x14ac:dyDescent="0.25">
      <c r="B205" s="12">
        <f t="shared" si="81"/>
        <v>197</v>
      </c>
      <c r="C205" s="70">
        <f t="shared" si="63"/>
        <v>0</v>
      </c>
      <c r="D205" s="70">
        <f t="shared" si="64"/>
        <v>0</v>
      </c>
      <c r="E205" s="70">
        <f t="shared" si="74"/>
        <v>0</v>
      </c>
      <c r="F205" s="70">
        <f t="shared" si="75"/>
        <v>0</v>
      </c>
      <c r="G205" s="14">
        <f t="shared" si="65"/>
        <v>0</v>
      </c>
      <c r="H205" s="74">
        <f t="shared" si="66"/>
        <v>0</v>
      </c>
      <c r="J205" s="12">
        <f t="shared" si="82"/>
        <v>197</v>
      </c>
      <c r="K205" s="70">
        <f t="shared" si="67"/>
        <v>0</v>
      </c>
      <c r="L205" s="70">
        <f t="shared" si="76"/>
        <v>0</v>
      </c>
      <c r="M205" s="70">
        <f t="shared" si="77"/>
        <v>0</v>
      </c>
      <c r="N205" s="70">
        <f t="shared" si="78"/>
        <v>0</v>
      </c>
      <c r="O205" s="14">
        <f t="shared" si="68"/>
        <v>0</v>
      </c>
      <c r="P205" s="74">
        <f t="shared" si="69"/>
        <v>0</v>
      </c>
      <c r="R205" s="12">
        <f t="shared" si="83"/>
        <v>197</v>
      </c>
      <c r="S205" s="70">
        <f t="shared" si="70"/>
        <v>0</v>
      </c>
      <c r="T205" s="70">
        <f t="shared" si="79"/>
        <v>0</v>
      </c>
      <c r="U205" s="70">
        <f t="shared" si="71"/>
        <v>0</v>
      </c>
      <c r="V205" s="70">
        <f t="shared" si="80"/>
        <v>0</v>
      </c>
      <c r="W205" s="14">
        <f t="shared" si="72"/>
        <v>0</v>
      </c>
      <c r="X205" s="74">
        <f t="shared" si="73"/>
        <v>0</v>
      </c>
    </row>
    <row r="206" spans="2:24" ht="20.100000000000001" customHeight="1" x14ac:dyDescent="0.25">
      <c r="B206" s="12">
        <f t="shared" si="81"/>
        <v>198</v>
      </c>
      <c r="C206" s="70">
        <f t="shared" si="63"/>
        <v>0</v>
      </c>
      <c r="D206" s="70">
        <f t="shared" si="64"/>
        <v>0</v>
      </c>
      <c r="E206" s="70">
        <f t="shared" si="74"/>
        <v>0</v>
      </c>
      <c r="F206" s="70">
        <f t="shared" si="75"/>
        <v>0</v>
      </c>
      <c r="G206" s="14">
        <f t="shared" si="65"/>
        <v>0</v>
      </c>
      <c r="H206" s="74">
        <f t="shared" si="66"/>
        <v>0</v>
      </c>
      <c r="J206" s="12">
        <f t="shared" si="82"/>
        <v>198</v>
      </c>
      <c r="K206" s="70">
        <f t="shared" si="67"/>
        <v>0</v>
      </c>
      <c r="L206" s="70">
        <f t="shared" si="76"/>
        <v>0</v>
      </c>
      <c r="M206" s="70">
        <f t="shared" si="77"/>
        <v>0</v>
      </c>
      <c r="N206" s="70">
        <f t="shared" si="78"/>
        <v>0</v>
      </c>
      <c r="O206" s="14">
        <f t="shared" si="68"/>
        <v>0</v>
      </c>
      <c r="P206" s="74">
        <f t="shared" si="69"/>
        <v>0</v>
      </c>
      <c r="R206" s="12">
        <f t="shared" si="83"/>
        <v>198</v>
      </c>
      <c r="S206" s="70">
        <f t="shared" si="70"/>
        <v>0</v>
      </c>
      <c r="T206" s="70">
        <f t="shared" si="79"/>
        <v>0</v>
      </c>
      <c r="U206" s="70">
        <f t="shared" si="71"/>
        <v>0</v>
      </c>
      <c r="V206" s="70">
        <f t="shared" si="80"/>
        <v>0</v>
      </c>
      <c r="W206" s="14">
        <f t="shared" si="72"/>
        <v>0</v>
      </c>
      <c r="X206" s="74">
        <f t="shared" si="73"/>
        <v>0</v>
      </c>
    </row>
    <row r="207" spans="2:24" ht="20.100000000000001" customHeight="1" x14ac:dyDescent="0.25">
      <c r="B207" s="12">
        <f t="shared" si="81"/>
        <v>199</v>
      </c>
      <c r="C207" s="70">
        <f t="shared" si="63"/>
        <v>0</v>
      </c>
      <c r="D207" s="70">
        <f t="shared" si="64"/>
        <v>0</v>
      </c>
      <c r="E207" s="70">
        <f t="shared" si="74"/>
        <v>0</v>
      </c>
      <c r="F207" s="70">
        <f t="shared" si="75"/>
        <v>0</v>
      </c>
      <c r="G207" s="14">
        <f t="shared" si="65"/>
        <v>0</v>
      </c>
      <c r="H207" s="74">
        <f t="shared" si="66"/>
        <v>0</v>
      </c>
      <c r="J207" s="12">
        <f t="shared" si="82"/>
        <v>199</v>
      </c>
      <c r="K207" s="70">
        <f t="shared" si="67"/>
        <v>0</v>
      </c>
      <c r="L207" s="70">
        <f t="shared" si="76"/>
        <v>0</v>
      </c>
      <c r="M207" s="70">
        <f t="shared" si="77"/>
        <v>0</v>
      </c>
      <c r="N207" s="70">
        <f t="shared" si="78"/>
        <v>0</v>
      </c>
      <c r="O207" s="14">
        <f t="shared" si="68"/>
        <v>0</v>
      </c>
      <c r="P207" s="74">
        <f t="shared" si="69"/>
        <v>0</v>
      </c>
      <c r="R207" s="12">
        <f t="shared" si="83"/>
        <v>199</v>
      </c>
      <c r="S207" s="70">
        <f t="shared" si="70"/>
        <v>0</v>
      </c>
      <c r="T207" s="70">
        <f t="shared" si="79"/>
        <v>0</v>
      </c>
      <c r="U207" s="70">
        <f t="shared" si="71"/>
        <v>0</v>
      </c>
      <c r="V207" s="70">
        <f t="shared" si="80"/>
        <v>0</v>
      </c>
      <c r="W207" s="14">
        <f t="shared" si="72"/>
        <v>0</v>
      </c>
      <c r="X207" s="74">
        <f t="shared" si="73"/>
        <v>0</v>
      </c>
    </row>
    <row r="208" spans="2:24" ht="20.100000000000001" customHeight="1" x14ac:dyDescent="0.25">
      <c r="B208" s="12">
        <f t="shared" si="81"/>
        <v>200</v>
      </c>
      <c r="C208" s="70">
        <f t="shared" si="63"/>
        <v>0</v>
      </c>
      <c r="D208" s="70">
        <f t="shared" si="64"/>
        <v>0</v>
      </c>
      <c r="E208" s="70">
        <f t="shared" si="74"/>
        <v>0</v>
      </c>
      <c r="F208" s="70">
        <f t="shared" si="75"/>
        <v>0</v>
      </c>
      <c r="G208" s="14">
        <f t="shared" si="65"/>
        <v>0</v>
      </c>
      <c r="H208" s="74">
        <f t="shared" si="66"/>
        <v>0</v>
      </c>
      <c r="J208" s="12">
        <f t="shared" si="82"/>
        <v>200</v>
      </c>
      <c r="K208" s="70">
        <f t="shared" si="67"/>
        <v>0</v>
      </c>
      <c r="L208" s="70">
        <f t="shared" si="76"/>
        <v>0</v>
      </c>
      <c r="M208" s="70">
        <f t="shared" si="77"/>
        <v>0</v>
      </c>
      <c r="N208" s="70">
        <f t="shared" si="78"/>
        <v>0</v>
      </c>
      <c r="O208" s="14">
        <f t="shared" si="68"/>
        <v>0</v>
      </c>
      <c r="P208" s="74">
        <f t="shared" si="69"/>
        <v>0</v>
      </c>
      <c r="R208" s="12">
        <f t="shared" si="83"/>
        <v>200</v>
      </c>
      <c r="S208" s="70">
        <f t="shared" si="70"/>
        <v>0</v>
      </c>
      <c r="T208" s="70">
        <f t="shared" si="79"/>
        <v>0</v>
      </c>
      <c r="U208" s="70">
        <f t="shared" si="71"/>
        <v>0</v>
      </c>
      <c r="V208" s="70">
        <f t="shared" si="80"/>
        <v>0</v>
      </c>
      <c r="W208" s="14">
        <f t="shared" si="72"/>
        <v>0</v>
      </c>
      <c r="X208" s="74">
        <f t="shared" si="73"/>
        <v>0</v>
      </c>
    </row>
    <row r="209" spans="2:24" ht="20.100000000000001" customHeight="1" x14ac:dyDescent="0.25">
      <c r="B209" s="12">
        <f t="shared" si="81"/>
        <v>201</v>
      </c>
      <c r="C209" s="70">
        <f t="shared" si="63"/>
        <v>0</v>
      </c>
      <c r="D209" s="70">
        <f t="shared" si="64"/>
        <v>0</v>
      </c>
      <c r="E209" s="70">
        <f t="shared" si="74"/>
        <v>0</v>
      </c>
      <c r="F209" s="70">
        <f t="shared" si="75"/>
        <v>0</v>
      </c>
      <c r="G209" s="14">
        <f t="shared" si="65"/>
        <v>0</v>
      </c>
      <c r="H209" s="74">
        <f t="shared" si="66"/>
        <v>0</v>
      </c>
      <c r="J209" s="12">
        <f t="shared" si="82"/>
        <v>201</v>
      </c>
      <c r="K209" s="70">
        <f t="shared" si="67"/>
        <v>0</v>
      </c>
      <c r="L209" s="70">
        <f t="shared" si="76"/>
        <v>0</v>
      </c>
      <c r="M209" s="70">
        <f t="shared" si="77"/>
        <v>0</v>
      </c>
      <c r="N209" s="70">
        <f t="shared" si="78"/>
        <v>0</v>
      </c>
      <c r="O209" s="14">
        <f t="shared" si="68"/>
        <v>0</v>
      </c>
      <c r="P209" s="74">
        <f t="shared" si="69"/>
        <v>0</v>
      </c>
      <c r="R209" s="12">
        <f t="shared" si="83"/>
        <v>201</v>
      </c>
      <c r="S209" s="70">
        <f t="shared" si="70"/>
        <v>0</v>
      </c>
      <c r="T209" s="70">
        <f t="shared" si="79"/>
        <v>0</v>
      </c>
      <c r="U209" s="70">
        <f t="shared" si="71"/>
        <v>0</v>
      </c>
      <c r="V209" s="70">
        <f t="shared" si="80"/>
        <v>0</v>
      </c>
      <c r="W209" s="14">
        <f t="shared" si="72"/>
        <v>0</v>
      </c>
      <c r="X209" s="74">
        <f t="shared" si="73"/>
        <v>0</v>
      </c>
    </row>
    <row r="210" spans="2:24" ht="20.100000000000001" customHeight="1" x14ac:dyDescent="0.25">
      <c r="B210" s="12">
        <f t="shared" si="81"/>
        <v>202</v>
      </c>
      <c r="C210" s="70">
        <f t="shared" si="63"/>
        <v>0</v>
      </c>
      <c r="D210" s="70">
        <f t="shared" si="64"/>
        <v>0</v>
      </c>
      <c r="E210" s="70">
        <f t="shared" si="74"/>
        <v>0</v>
      </c>
      <c r="F210" s="70">
        <f t="shared" si="75"/>
        <v>0</v>
      </c>
      <c r="G210" s="14">
        <f t="shared" si="65"/>
        <v>0</v>
      </c>
      <c r="H210" s="74">
        <f t="shared" si="66"/>
        <v>0</v>
      </c>
      <c r="J210" s="12">
        <f t="shared" si="82"/>
        <v>202</v>
      </c>
      <c r="K210" s="70">
        <f t="shared" si="67"/>
        <v>0</v>
      </c>
      <c r="L210" s="70">
        <f t="shared" si="76"/>
        <v>0</v>
      </c>
      <c r="M210" s="70">
        <f t="shared" si="77"/>
        <v>0</v>
      </c>
      <c r="N210" s="70">
        <f t="shared" si="78"/>
        <v>0</v>
      </c>
      <c r="O210" s="14">
        <f t="shared" si="68"/>
        <v>0</v>
      </c>
      <c r="P210" s="74">
        <f t="shared" si="69"/>
        <v>0</v>
      </c>
      <c r="R210" s="12">
        <f t="shared" si="83"/>
        <v>202</v>
      </c>
      <c r="S210" s="70">
        <f t="shared" si="70"/>
        <v>0</v>
      </c>
      <c r="T210" s="70">
        <f t="shared" si="79"/>
        <v>0</v>
      </c>
      <c r="U210" s="70">
        <f t="shared" si="71"/>
        <v>0</v>
      </c>
      <c r="V210" s="70">
        <f t="shared" si="80"/>
        <v>0</v>
      </c>
      <c r="W210" s="14">
        <f t="shared" si="72"/>
        <v>0</v>
      </c>
      <c r="X210" s="74">
        <f t="shared" si="73"/>
        <v>0</v>
      </c>
    </row>
    <row r="211" spans="2:24" ht="20.100000000000001" customHeight="1" x14ac:dyDescent="0.25">
      <c r="B211" s="12">
        <f t="shared" si="81"/>
        <v>203</v>
      </c>
      <c r="C211" s="70">
        <f t="shared" si="63"/>
        <v>0</v>
      </c>
      <c r="D211" s="70">
        <f t="shared" si="64"/>
        <v>0</v>
      </c>
      <c r="E211" s="70">
        <f t="shared" si="74"/>
        <v>0</v>
      </c>
      <c r="F211" s="70">
        <f t="shared" si="75"/>
        <v>0</v>
      </c>
      <c r="G211" s="14">
        <f t="shared" si="65"/>
        <v>0</v>
      </c>
      <c r="H211" s="74">
        <f t="shared" si="66"/>
        <v>0</v>
      </c>
      <c r="J211" s="12">
        <f t="shared" si="82"/>
        <v>203</v>
      </c>
      <c r="K211" s="70">
        <f t="shared" si="67"/>
        <v>0</v>
      </c>
      <c r="L211" s="70">
        <f t="shared" si="76"/>
        <v>0</v>
      </c>
      <c r="M211" s="70">
        <f t="shared" si="77"/>
        <v>0</v>
      </c>
      <c r="N211" s="70">
        <f t="shared" si="78"/>
        <v>0</v>
      </c>
      <c r="O211" s="14">
        <f t="shared" si="68"/>
        <v>0</v>
      </c>
      <c r="P211" s="74">
        <f t="shared" si="69"/>
        <v>0</v>
      </c>
      <c r="R211" s="12">
        <f t="shared" si="83"/>
        <v>203</v>
      </c>
      <c r="S211" s="70">
        <f t="shared" si="70"/>
        <v>0</v>
      </c>
      <c r="T211" s="70">
        <f t="shared" si="79"/>
        <v>0</v>
      </c>
      <c r="U211" s="70">
        <f t="shared" si="71"/>
        <v>0</v>
      </c>
      <c r="V211" s="70">
        <f t="shared" si="80"/>
        <v>0</v>
      </c>
      <c r="W211" s="14">
        <f t="shared" si="72"/>
        <v>0</v>
      </c>
      <c r="X211" s="74">
        <f t="shared" si="73"/>
        <v>0</v>
      </c>
    </row>
    <row r="212" spans="2:24" ht="20.100000000000001" customHeight="1" x14ac:dyDescent="0.25">
      <c r="B212" s="13">
        <f t="shared" si="81"/>
        <v>204</v>
      </c>
      <c r="C212" s="71">
        <f t="shared" si="63"/>
        <v>0</v>
      </c>
      <c r="D212" s="71">
        <f t="shared" si="64"/>
        <v>0</v>
      </c>
      <c r="E212" s="71">
        <f t="shared" si="74"/>
        <v>0</v>
      </c>
      <c r="F212" s="71">
        <f t="shared" si="75"/>
        <v>0</v>
      </c>
      <c r="G212" s="5">
        <f t="shared" si="65"/>
        <v>0</v>
      </c>
      <c r="H212" s="57">
        <f t="shared" si="66"/>
        <v>0</v>
      </c>
      <c r="J212" s="13">
        <f t="shared" si="82"/>
        <v>204</v>
      </c>
      <c r="K212" s="71">
        <f t="shared" si="67"/>
        <v>0</v>
      </c>
      <c r="L212" s="71">
        <f t="shared" si="76"/>
        <v>0</v>
      </c>
      <c r="M212" s="71">
        <f t="shared" si="77"/>
        <v>0</v>
      </c>
      <c r="N212" s="71">
        <f t="shared" si="78"/>
        <v>0</v>
      </c>
      <c r="O212" s="5">
        <f t="shared" si="68"/>
        <v>0</v>
      </c>
      <c r="P212" s="57">
        <f t="shared" si="69"/>
        <v>0</v>
      </c>
      <c r="R212" s="13">
        <f t="shared" si="83"/>
        <v>204</v>
      </c>
      <c r="S212" s="71">
        <f t="shared" si="70"/>
        <v>0</v>
      </c>
      <c r="T212" s="71">
        <f t="shared" si="79"/>
        <v>0</v>
      </c>
      <c r="U212" s="71">
        <f t="shared" si="71"/>
        <v>0</v>
      </c>
      <c r="V212" s="71">
        <f t="shared" si="80"/>
        <v>0</v>
      </c>
      <c r="W212" s="5">
        <f t="shared" si="72"/>
        <v>0</v>
      </c>
      <c r="X212" s="57">
        <f t="shared" si="73"/>
        <v>0</v>
      </c>
    </row>
    <row r="213" spans="2:24" ht="20.100000000000001" customHeight="1" x14ac:dyDescent="0.25">
      <c r="B213" s="12">
        <f t="shared" si="81"/>
        <v>205</v>
      </c>
      <c r="C213" s="70">
        <f t="shared" si="63"/>
        <v>0</v>
      </c>
      <c r="D213" s="70">
        <f t="shared" si="64"/>
        <v>0</v>
      </c>
      <c r="E213" s="70">
        <f t="shared" si="74"/>
        <v>0</v>
      </c>
      <c r="F213" s="70">
        <f t="shared" si="75"/>
        <v>0</v>
      </c>
      <c r="G213" s="14">
        <f t="shared" si="65"/>
        <v>0</v>
      </c>
      <c r="H213" s="74">
        <f t="shared" si="66"/>
        <v>0</v>
      </c>
      <c r="J213" s="12">
        <f t="shared" si="82"/>
        <v>205</v>
      </c>
      <c r="K213" s="70">
        <f t="shared" si="67"/>
        <v>0</v>
      </c>
      <c r="L213" s="70">
        <f t="shared" si="76"/>
        <v>0</v>
      </c>
      <c r="M213" s="70">
        <f t="shared" si="77"/>
        <v>0</v>
      </c>
      <c r="N213" s="70">
        <f t="shared" si="78"/>
        <v>0</v>
      </c>
      <c r="O213" s="14">
        <f t="shared" si="68"/>
        <v>0</v>
      </c>
      <c r="P213" s="74">
        <f t="shared" si="69"/>
        <v>0</v>
      </c>
      <c r="R213" s="12">
        <f t="shared" si="83"/>
        <v>205</v>
      </c>
      <c r="S213" s="70">
        <f t="shared" si="70"/>
        <v>0</v>
      </c>
      <c r="T213" s="70">
        <f t="shared" si="79"/>
        <v>0</v>
      </c>
      <c r="U213" s="70">
        <f t="shared" si="71"/>
        <v>0</v>
      </c>
      <c r="V213" s="70">
        <f t="shared" si="80"/>
        <v>0</v>
      </c>
      <c r="W213" s="14">
        <f t="shared" si="72"/>
        <v>0</v>
      </c>
      <c r="X213" s="74">
        <f t="shared" si="73"/>
        <v>0</v>
      </c>
    </row>
    <row r="214" spans="2:24" ht="20.100000000000001" customHeight="1" x14ac:dyDescent="0.25">
      <c r="B214" s="12">
        <f t="shared" si="81"/>
        <v>206</v>
      </c>
      <c r="C214" s="70">
        <f t="shared" si="63"/>
        <v>0</v>
      </c>
      <c r="D214" s="70">
        <f t="shared" si="64"/>
        <v>0</v>
      </c>
      <c r="E214" s="70">
        <f t="shared" si="74"/>
        <v>0</v>
      </c>
      <c r="F214" s="70">
        <f t="shared" si="75"/>
        <v>0</v>
      </c>
      <c r="G214" s="14">
        <f t="shared" si="65"/>
        <v>0</v>
      </c>
      <c r="H214" s="74">
        <f t="shared" si="66"/>
        <v>0</v>
      </c>
      <c r="J214" s="12">
        <f t="shared" si="82"/>
        <v>206</v>
      </c>
      <c r="K214" s="70">
        <f t="shared" si="67"/>
        <v>0</v>
      </c>
      <c r="L214" s="70">
        <f t="shared" si="76"/>
        <v>0</v>
      </c>
      <c r="M214" s="70">
        <f t="shared" si="77"/>
        <v>0</v>
      </c>
      <c r="N214" s="70">
        <f t="shared" si="78"/>
        <v>0</v>
      </c>
      <c r="O214" s="14">
        <f t="shared" si="68"/>
        <v>0</v>
      </c>
      <c r="P214" s="74">
        <f t="shared" si="69"/>
        <v>0</v>
      </c>
      <c r="R214" s="12">
        <f t="shared" si="83"/>
        <v>206</v>
      </c>
      <c r="S214" s="70">
        <f t="shared" si="70"/>
        <v>0</v>
      </c>
      <c r="T214" s="70">
        <f t="shared" si="79"/>
        <v>0</v>
      </c>
      <c r="U214" s="70">
        <f t="shared" si="71"/>
        <v>0</v>
      </c>
      <c r="V214" s="70">
        <f t="shared" si="80"/>
        <v>0</v>
      </c>
      <c r="W214" s="14">
        <f t="shared" si="72"/>
        <v>0</v>
      </c>
      <c r="X214" s="74">
        <f t="shared" si="73"/>
        <v>0</v>
      </c>
    </row>
    <row r="215" spans="2:24" ht="20.100000000000001" customHeight="1" x14ac:dyDescent="0.25">
      <c r="B215" s="12">
        <f t="shared" si="81"/>
        <v>207</v>
      </c>
      <c r="C215" s="70">
        <f t="shared" si="63"/>
        <v>0</v>
      </c>
      <c r="D215" s="70">
        <f t="shared" si="64"/>
        <v>0</v>
      </c>
      <c r="E215" s="70">
        <f t="shared" si="74"/>
        <v>0</v>
      </c>
      <c r="F215" s="70">
        <f t="shared" si="75"/>
        <v>0</v>
      </c>
      <c r="G215" s="14">
        <f t="shared" si="65"/>
        <v>0</v>
      </c>
      <c r="H215" s="74">
        <f t="shared" si="66"/>
        <v>0</v>
      </c>
      <c r="J215" s="12">
        <f t="shared" si="82"/>
        <v>207</v>
      </c>
      <c r="K215" s="70">
        <f t="shared" si="67"/>
        <v>0</v>
      </c>
      <c r="L215" s="70">
        <f t="shared" si="76"/>
        <v>0</v>
      </c>
      <c r="M215" s="70">
        <f t="shared" si="77"/>
        <v>0</v>
      </c>
      <c r="N215" s="70">
        <f t="shared" si="78"/>
        <v>0</v>
      </c>
      <c r="O215" s="14">
        <f t="shared" si="68"/>
        <v>0</v>
      </c>
      <c r="P215" s="74">
        <f t="shared" si="69"/>
        <v>0</v>
      </c>
      <c r="R215" s="12">
        <f t="shared" si="83"/>
        <v>207</v>
      </c>
      <c r="S215" s="70">
        <f t="shared" si="70"/>
        <v>0</v>
      </c>
      <c r="T215" s="70">
        <f t="shared" si="79"/>
        <v>0</v>
      </c>
      <c r="U215" s="70">
        <f t="shared" si="71"/>
        <v>0</v>
      </c>
      <c r="V215" s="70">
        <f t="shared" si="80"/>
        <v>0</v>
      </c>
      <c r="W215" s="14">
        <f t="shared" si="72"/>
        <v>0</v>
      </c>
      <c r="X215" s="74">
        <f t="shared" si="73"/>
        <v>0</v>
      </c>
    </row>
    <row r="216" spans="2:24" ht="20.100000000000001" customHeight="1" x14ac:dyDescent="0.25">
      <c r="B216" s="12">
        <f t="shared" si="81"/>
        <v>208</v>
      </c>
      <c r="C216" s="70">
        <f t="shared" si="63"/>
        <v>0</v>
      </c>
      <c r="D216" s="70">
        <f t="shared" si="64"/>
        <v>0</v>
      </c>
      <c r="E216" s="70">
        <f t="shared" si="74"/>
        <v>0</v>
      </c>
      <c r="F216" s="70">
        <f t="shared" si="75"/>
        <v>0</v>
      </c>
      <c r="G216" s="14">
        <f t="shared" si="65"/>
        <v>0</v>
      </c>
      <c r="H216" s="74">
        <f t="shared" si="66"/>
        <v>0</v>
      </c>
      <c r="J216" s="12">
        <f t="shared" si="82"/>
        <v>208</v>
      </c>
      <c r="K216" s="70">
        <f t="shared" si="67"/>
        <v>0</v>
      </c>
      <c r="L216" s="70">
        <f t="shared" si="76"/>
        <v>0</v>
      </c>
      <c r="M216" s="70">
        <f t="shared" si="77"/>
        <v>0</v>
      </c>
      <c r="N216" s="70">
        <f t="shared" si="78"/>
        <v>0</v>
      </c>
      <c r="O216" s="14">
        <f t="shared" si="68"/>
        <v>0</v>
      </c>
      <c r="P216" s="74">
        <f t="shared" si="69"/>
        <v>0</v>
      </c>
      <c r="R216" s="12">
        <f t="shared" si="83"/>
        <v>208</v>
      </c>
      <c r="S216" s="70">
        <f t="shared" si="70"/>
        <v>0</v>
      </c>
      <c r="T216" s="70">
        <f t="shared" si="79"/>
        <v>0</v>
      </c>
      <c r="U216" s="70">
        <f t="shared" si="71"/>
        <v>0</v>
      </c>
      <c r="V216" s="70">
        <f t="shared" si="80"/>
        <v>0</v>
      </c>
      <c r="W216" s="14">
        <f t="shared" si="72"/>
        <v>0</v>
      </c>
      <c r="X216" s="74">
        <f t="shared" si="73"/>
        <v>0</v>
      </c>
    </row>
    <row r="217" spans="2:24" ht="20.100000000000001" customHeight="1" x14ac:dyDescent="0.25">
      <c r="B217" s="12">
        <f t="shared" si="81"/>
        <v>209</v>
      </c>
      <c r="C217" s="70">
        <f t="shared" si="63"/>
        <v>0</v>
      </c>
      <c r="D217" s="70">
        <f t="shared" si="64"/>
        <v>0</v>
      </c>
      <c r="E217" s="70">
        <f t="shared" si="74"/>
        <v>0</v>
      </c>
      <c r="F217" s="70">
        <f t="shared" si="75"/>
        <v>0</v>
      </c>
      <c r="G217" s="14">
        <f t="shared" si="65"/>
        <v>0</v>
      </c>
      <c r="H217" s="74">
        <f t="shared" si="66"/>
        <v>0</v>
      </c>
      <c r="J217" s="12">
        <f t="shared" si="82"/>
        <v>209</v>
      </c>
      <c r="K217" s="70">
        <f t="shared" si="67"/>
        <v>0</v>
      </c>
      <c r="L217" s="70">
        <f t="shared" si="76"/>
        <v>0</v>
      </c>
      <c r="M217" s="70">
        <f t="shared" si="77"/>
        <v>0</v>
      </c>
      <c r="N217" s="70">
        <f t="shared" si="78"/>
        <v>0</v>
      </c>
      <c r="O217" s="14">
        <f t="shared" si="68"/>
        <v>0</v>
      </c>
      <c r="P217" s="74">
        <f t="shared" si="69"/>
        <v>0</v>
      </c>
      <c r="R217" s="12">
        <f t="shared" si="83"/>
        <v>209</v>
      </c>
      <c r="S217" s="70">
        <f t="shared" si="70"/>
        <v>0</v>
      </c>
      <c r="T217" s="70">
        <f t="shared" si="79"/>
        <v>0</v>
      </c>
      <c r="U217" s="70">
        <f t="shared" si="71"/>
        <v>0</v>
      </c>
      <c r="V217" s="70">
        <f t="shared" si="80"/>
        <v>0</v>
      </c>
      <c r="W217" s="14">
        <f t="shared" si="72"/>
        <v>0</v>
      </c>
      <c r="X217" s="74">
        <f t="shared" si="73"/>
        <v>0</v>
      </c>
    </row>
    <row r="218" spans="2:24" ht="20.100000000000001" customHeight="1" x14ac:dyDescent="0.25">
      <c r="B218" s="12">
        <f t="shared" si="81"/>
        <v>210</v>
      </c>
      <c r="C218" s="70">
        <f t="shared" si="63"/>
        <v>0</v>
      </c>
      <c r="D218" s="70">
        <f t="shared" si="64"/>
        <v>0</v>
      </c>
      <c r="E218" s="70">
        <f t="shared" si="74"/>
        <v>0</v>
      </c>
      <c r="F218" s="70">
        <f t="shared" si="75"/>
        <v>0</v>
      </c>
      <c r="G218" s="14">
        <f t="shared" si="65"/>
        <v>0</v>
      </c>
      <c r="H218" s="74">
        <f t="shared" si="66"/>
        <v>0</v>
      </c>
      <c r="J218" s="12">
        <f t="shared" si="82"/>
        <v>210</v>
      </c>
      <c r="K218" s="70">
        <f t="shared" si="67"/>
        <v>0</v>
      </c>
      <c r="L218" s="70">
        <f t="shared" si="76"/>
        <v>0</v>
      </c>
      <c r="M218" s="70">
        <f t="shared" si="77"/>
        <v>0</v>
      </c>
      <c r="N218" s="70">
        <f t="shared" si="78"/>
        <v>0</v>
      </c>
      <c r="O218" s="14">
        <f t="shared" si="68"/>
        <v>0</v>
      </c>
      <c r="P218" s="74">
        <f t="shared" si="69"/>
        <v>0</v>
      </c>
      <c r="R218" s="12">
        <f t="shared" si="83"/>
        <v>210</v>
      </c>
      <c r="S218" s="70">
        <f t="shared" si="70"/>
        <v>0</v>
      </c>
      <c r="T218" s="70">
        <f t="shared" si="79"/>
        <v>0</v>
      </c>
      <c r="U218" s="70">
        <f t="shared" si="71"/>
        <v>0</v>
      </c>
      <c r="V218" s="70">
        <f t="shared" si="80"/>
        <v>0</v>
      </c>
      <c r="W218" s="14">
        <f t="shared" si="72"/>
        <v>0</v>
      </c>
      <c r="X218" s="74">
        <f t="shared" si="73"/>
        <v>0</v>
      </c>
    </row>
    <row r="219" spans="2:24" ht="20.100000000000001" customHeight="1" x14ac:dyDescent="0.25">
      <c r="B219" s="12">
        <f t="shared" si="81"/>
        <v>211</v>
      </c>
      <c r="C219" s="70">
        <f t="shared" si="63"/>
        <v>0</v>
      </c>
      <c r="D219" s="70">
        <f t="shared" si="64"/>
        <v>0</v>
      </c>
      <c r="E219" s="70">
        <f t="shared" si="74"/>
        <v>0</v>
      </c>
      <c r="F219" s="70">
        <f t="shared" si="75"/>
        <v>0</v>
      </c>
      <c r="G219" s="14">
        <f t="shared" si="65"/>
        <v>0</v>
      </c>
      <c r="H219" s="74">
        <f t="shared" si="66"/>
        <v>0</v>
      </c>
      <c r="J219" s="12">
        <f t="shared" si="82"/>
        <v>211</v>
      </c>
      <c r="K219" s="70">
        <f t="shared" si="67"/>
        <v>0</v>
      </c>
      <c r="L219" s="70">
        <f t="shared" si="76"/>
        <v>0</v>
      </c>
      <c r="M219" s="70">
        <f t="shared" si="77"/>
        <v>0</v>
      </c>
      <c r="N219" s="70">
        <f t="shared" si="78"/>
        <v>0</v>
      </c>
      <c r="O219" s="14">
        <f t="shared" si="68"/>
        <v>0</v>
      </c>
      <c r="P219" s="74">
        <f t="shared" si="69"/>
        <v>0</v>
      </c>
      <c r="R219" s="12">
        <f t="shared" si="83"/>
        <v>211</v>
      </c>
      <c r="S219" s="70">
        <f t="shared" si="70"/>
        <v>0</v>
      </c>
      <c r="T219" s="70">
        <f t="shared" si="79"/>
        <v>0</v>
      </c>
      <c r="U219" s="70">
        <f t="shared" si="71"/>
        <v>0</v>
      </c>
      <c r="V219" s="70">
        <f t="shared" si="80"/>
        <v>0</v>
      </c>
      <c r="W219" s="14">
        <f t="shared" si="72"/>
        <v>0</v>
      </c>
      <c r="X219" s="74">
        <f t="shared" si="73"/>
        <v>0</v>
      </c>
    </row>
    <row r="220" spans="2:24" ht="20.100000000000001" customHeight="1" x14ac:dyDescent="0.25">
      <c r="B220" s="12">
        <f t="shared" si="81"/>
        <v>212</v>
      </c>
      <c r="C220" s="70">
        <f t="shared" si="63"/>
        <v>0</v>
      </c>
      <c r="D220" s="70">
        <f t="shared" si="64"/>
        <v>0</v>
      </c>
      <c r="E220" s="70">
        <f t="shared" si="74"/>
        <v>0</v>
      </c>
      <c r="F220" s="70">
        <f t="shared" si="75"/>
        <v>0</v>
      </c>
      <c r="G220" s="14">
        <f t="shared" si="65"/>
        <v>0</v>
      </c>
      <c r="H220" s="74">
        <f t="shared" si="66"/>
        <v>0</v>
      </c>
      <c r="J220" s="12">
        <f t="shared" si="82"/>
        <v>212</v>
      </c>
      <c r="K220" s="70">
        <f t="shared" si="67"/>
        <v>0</v>
      </c>
      <c r="L220" s="70">
        <f t="shared" si="76"/>
        <v>0</v>
      </c>
      <c r="M220" s="70">
        <f t="shared" si="77"/>
        <v>0</v>
      </c>
      <c r="N220" s="70">
        <f t="shared" si="78"/>
        <v>0</v>
      </c>
      <c r="O220" s="14">
        <f t="shared" si="68"/>
        <v>0</v>
      </c>
      <c r="P220" s="74">
        <f t="shared" si="69"/>
        <v>0</v>
      </c>
      <c r="R220" s="12">
        <f t="shared" si="83"/>
        <v>212</v>
      </c>
      <c r="S220" s="70">
        <f t="shared" si="70"/>
        <v>0</v>
      </c>
      <c r="T220" s="70">
        <f t="shared" si="79"/>
        <v>0</v>
      </c>
      <c r="U220" s="70">
        <f t="shared" si="71"/>
        <v>0</v>
      </c>
      <c r="V220" s="70">
        <f t="shared" si="80"/>
        <v>0</v>
      </c>
      <c r="W220" s="14">
        <f t="shared" si="72"/>
        <v>0</v>
      </c>
      <c r="X220" s="74">
        <f t="shared" si="73"/>
        <v>0</v>
      </c>
    </row>
    <row r="221" spans="2:24" ht="20.100000000000001" customHeight="1" x14ac:dyDescent="0.25">
      <c r="B221" s="12">
        <f t="shared" si="81"/>
        <v>213</v>
      </c>
      <c r="C221" s="70">
        <f t="shared" si="63"/>
        <v>0</v>
      </c>
      <c r="D221" s="70">
        <f t="shared" si="64"/>
        <v>0</v>
      </c>
      <c r="E221" s="70">
        <f t="shared" si="74"/>
        <v>0</v>
      </c>
      <c r="F221" s="70">
        <f t="shared" si="75"/>
        <v>0</v>
      </c>
      <c r="G221" s="14">
        <f t="shared" si="65"/>
        <v>0</v>
      </c>
      <c r="H221" s="74">
        <f t="shared" si="66"/>
        <v>0</v>
      </c>
      <c r="J221" s="12">
        <f t="shared" si="82"/>
        <v>213</v>
      </c>
      <c r="K221" s="70">
        <f t="shared" si="67"/>
        <v>0</v>
      </c>
      <c r="L221" s="70">
        <f t="shared" si="76"/>
        <v>0</v>
      </c>
      <c r="M221" s="70">
        <f t="shared" si="77"/>
        <v>0</v>
      </c>
      <c r="N221" s="70">
        <f t="shared" si="78"/>
        <v>0</v>
      </c>
      <c r="O221" s="14">
        <f t="shared" si="68"/>
        <v>0</v>
      </c>
      <c r="P221" s="74">
        <f t="shared" si="69"/>
        <v>0</v>
      </c>
      <c r="R221" s="12">
        <f t="shared" si="83"/>
        <v>213</v>
      </c>
      <c r="S221" s="70">
        <f t="shared" si="70"/>
        <v>0</v>
      </c>
      <c r="T221" s="70">
        <f t="shared" si="79"/>
        <v>0</v>
      </c>
      <c r="U221" s="70">
        <f t="shared" si="71"/>
        <v>0</v>
      </c>
      <c r="V221" s="70">
        <f t="shared" si="80"/>
        <v>0</v>
      </c>
      <c r="W221" s="14">
        <f t="shared" si="72"/>
        <v>0</v>
      </c>
      <c r="X221" s="74">
        <f t="shared" si="73"/>
        <v>0</v>
      </c>
    </row>
    <row r="222" spans="2:24" ht="20.100000000000001" customHeight="1" x14ac:dyDescent="0.25">
      <c r="B222" s="12">
        <f t="shared" si="81"/>
        <v>214</v>
      </c>
      <c r="C222" s="70">
        <f t="shared" si="63"/>
        <v>0</v>
      </c>
      <c r="D222" s="70">
        <f t="shared" si="64"/>
        <v>0</v>
      </c>
      <c r="E222" s="70">
        <f t="shared" si="74"/>
        <v>0</v>
      </c>
      <c r="F222" s="70">
        <f t="shared" si="75"/>
        <v>0</v>
      </c>
      <c r="G222" s="14">
        <f t="shared" si="65"/>
        <v>0</v>
      </c>
      <c r="H222" s="74">
        <f t="shared" si="66"/>
        <v>0</v>
      </c>
      <c r="J222" s="12">
        <f t="shared" si="82"/>
        <v>214</v>
      </c>
      <c r="K222" s="70">
        <f t="shared" si="67"/>
        <v>0</v>
      </c>
      <c r="L222" s="70">
        <f t="shared" si="76"/>
        <v>0</v>
      </c>
      <c r="M222" s="70">
        <f t="shared" si="77"/>
        <v>0</v>
      </c>
      <c r="N222" s="70">
        <f t="shared" si="78"/>
        <v>0</v>
      </c>
      <c r="O222" s="14">
        <f t="shared" si="68"/>
        <v>0</v>
      </c>
      <c r="P222" s="74">
        <f t="shared" si="69"/>
        <v>0</v>
      </c>
      <c r="R222" s="12">
        <f t="shared" si="83"/>
        <v>214</v>
      </c>
      <c r="S222" s="70">
        <f t="shared" si="70"/>
        <v>0</v>
      </c>
      <c r="T222" s="70">
        <f t="shared" si="79"/>
        <v>0</v>
      </c>
      <c r="U222" s="70">
        <f t="shared" si="71"/>
        <v>0</v>
      </c>
      <c r="V222" s="70">
        <f t="shared" si="80"/>
        <v>0</v>
      </c>
      <c r="W222" s="14">
        <f t="shared" si="72"/>
        <v>0</v>
      </c>
      <c r="X222" s="74">
        <f t="shared" si="73"/>
        <v>0</v>
      </c>
    </row>
    <row r="223" spans="2:24" ht="20.100000000000001" customHeight="1" x14ac:dyDescent="0.25">
      <c r="B223" s="12">
        <f t="shared" si="81"/>
        <v>215</v>
      </c>
      <c r="C223" s="70">
        <f t="shared" si="63"/>
        <v>0</v>
      </c>
      <c r="D223" s="70">
        <f t="shared" si="64"/>
        <v>0</v>
      </c>
      <c r="E223" s="70">
        <f t="shared" si="74"/>
        <v>0</v>
      </c>
      <c r="F223" s="70">
        <f t="shared" si="75"/>
        <v>0</v>
      </c>
      <c r="G223" s="14">
        <f t="shared" si="65"/>
        <v>0</v>
      </c>
      <c r="H223" s="74">
        <f t="shared" si="66"/>
        <v>0</v>
      </c>
      <c r="J223" s="12">
        <f t="shared" si="82"/>
        <v>215</v>
      </c>
      <c r="K223" s="70">
        <f t="shared" si="67"/>
        <v>0</v>
      </c>
      <c r="L223" s="70">
        <f t="shared" si="76"/>
        <v>0</v>
      </c>
      <c r="M223" s="70">
        <f t="shared" si="77"/>
        <v>0</v>
      </c>
      <c r="N223" s="70">
        <f t="shared" si="78"/>
        <v>0</v>
      </c>
      <c r="O223" s="14">
        <f t="shared" si="68"/>
        <v>0</v>
      </c>
      <c r="P223" s="74">
        <f t="shared" si="69"/>
        <v>0</v>
      </c>
      <c r="R223" s="12">
        <f t="shared" si="83"/>
        <v>215</v>
      </c>
      <c r="S223" s="70">
        <f t="shared" si="70"/>
        <v>0</v>
      </c>
      <c r="T223" s="70">
        <f t="shared" si="79"/>
        <v>0</v>
      </c>
      <c r="U223" s="70">
        <f t="shared" si="71"/>
        <v>0</v>
      </c>
      <c r="V223" s="70">
        <f t="shared" si="80"/>
        <v>0</v>
      </c>
      <c r="W223" s="14">
        <f t="shared" si="72"/>
        <v>0</v>
      </c>
      <c r="X223" s="74">
        <f t="shared" si="73"/>
        <v>0</v>
      </c>
    </row>
    <row r="224" spans="2:24" ht="20.100000000000001" customHeight="1" x14ac:dyDescent="0.25">
      <c r="B224" s="12">
        <f t="shared" si="81"/>
        <v>216</v>
      </c>
      <c r="C224" s="70">
        <f t="shared" si="63"/>
        <v>0</v>
      </c>
      <c r="D224" s="70">
        <f t="shared" si="64"/>
        <v>0</v>
      </c>
      <c r="E224" s="70">
        <f t="shared" si="74"/>
        <v>0</v>
      </c>
      <c r="F224" s="70">
        <f t="shared" si="75"/>
        <v>0</v>
      </c>
      <c r="G224" s="14">
        <f t="shared" si="65"/>
        <v>0</v>
      </c>
      <c r="H224" s="74">
        <f t="shared" si="66"/>
        <v>0</v>
      </c>
      <c r="J224" s="12">
        <f t="shared" si="82"/>
        <v>216</v>
      </c>
      <c r="K224" s="70">
        <f t="shared" si="67"/>
        <v>0</v>
      </c>
      <c r="L224" s="70">
        <f t="shared" si="76"/>
        <v>0</v>
      </c>
      <c r="M224" s="70">
        <f t="shared" si="77"/>
        <v>0</v>
      </c>
      <c r="N224" s="70">
        <f t="shared" si="78"/>
        <v>0</v>
      </c>
      <c r="O224" s="14">
        <f t="shared" si="68"/>
        <v>0</v>
      </c>
      <c r="P224" s="74">
        <f t="shared" si="69"/>
        <v>0</v>
      </c>
      <c r="R224" s="12">
        <f t="shared" si="83"/>
        <v>216</v>
      </c>
      <c r="S224" s="70">
        <f t="shared" si="70"/>
        <v>0</v>
      </c>
      <c r="T224" s="70">
        <f t="shared" si="79"/>
        <v>0</v>
      </c>
      <c r="U224" s="70">
        <f t="shared" si="71"/>
        <v>0</v>
      </c>
      <c r="V224" s="70">
        <f t="shared" si="80"/>
        <v>0</v>
      </c>
      <c r="W224" s="14">
        <f t="shared" si="72"/>
        <v>0</v>
      </c>
      <c r="X224" s="74">
        <f t="shared" si="73"/>
        <v>0</v>
      </c>
    </row>
    <row r="225" spans="2:24" ht="20.100000000000001" customHeight="1" x14ac:dyDescent="0.25">
      <c r="B225" s="12">
        <f t="shared" si="81"/>
        <v>217</v>
      </c>
      <c r="C225" s="70">
        <f t="shared" si="63"/>
        <v>0</v>
      </c>
      <c r="D225" s="70">
        <f t="shared" si="64"/>
        <v>0</v>
      </c>
      <c r="E225" s="70">
        <f t="shared" si="74"/>
        <v>0</v>
      </c>
      <c r="F225" s="70">
        <f t="shared" si="75"/>
        <v>0</v>
      </c>
      <c r="G225" s="14">
        <f t="shared" si="65"/>
        <v>0</v>
      </c>
      <c r="H225" s="74">
        <f t="shared" si="66"/>
        <v>0</v>
      </c>
      <c r="J225" s="12">
        <f t="shared" si="82"/>
        <v>217</v>
      </c>
      <c r="K225" s="70">
        <f t="shared" si="67"/>
        <v>0</v>
      </c>
      <c r="L225" s="70">
        <f t="shared" si="76"/>
        <v>0</v>
      </c>
      <c r="M225" s="70">
        <f t="shared" si="77"/>
        <v>0</v>
      </c>
      <c r="N225" s="70">
        <f t="shared" si="78"/>
        <v>0</v>
      </c>
      <c r="O225" s="14">
        <f t="shared" si="68"/>
        <v>0</v>
      </c>
      <c r="P225" s="74">
        <f t="shared" si="69"/>
        <v>0</v>
      </c>
      <c r="R225" s="12">
        <f t="shared" si="83"/>
        <v>217</v>
      </c>
      <c r="S225" s="70">
        <f t="shared" si="70"/>
        <v>0</v>
      </c>
      <c r="T225" s="70">
        <f t="shared" si="79"/>
        <v>0</v>
      </c>
      <c r="U225" s="70">
        <f t="shared" si="71"/>
        <v>0</v>
      </c>
      <c r="V225" s="70">
        <f t="shared" si="80"/>
        <v>0</v>
      </c>
      <c r="W225" s="14">
        <f t="shared" si="72"/>
        <v>0</v>
      </c>
      <c r="X225" s="74">
        <f t="shared" si="73"/>
        <v>0</v>
      </c>
    </row>
    <row r="226" spans="2:24" ht="20.100000000000001" customHeight="1" x14ac:dyDescent="0.25">
      <c r="B226" s="12">
        <f t="shared" si="81"/>
        <v>218</v>
      </c>
      <c r="C226" s="70">
        <f t="shared" si="63"/>
        <v>0</v>
      </c>
      <c r="D226" s="70">
        <f t="shared" si="64"/>
        <v>0</v>
      </c>
      <c r="E226" s="70">
        <f t="shared" si="74"/>
        <v>0</v>
      </c>
      <c r="F226" s="70">
        <f t="shared" si="75"/>
        <v>0</v>
      </c>
      <c r="G226" s="14">
        <f t="shared" si="65"/>
        <v>0</v>
      </c>
      <c r="H226" s="74">
        <f t="shared" si="66"/>
        <v>0</v>
      </c>
      <c r="J226" s="12">
        <f t="shared" si="82"/>
        <v>218</v>
      </c>
      <c r="K226" s="70">
        <f t="shared" si="67"/>
        <v>0</v>
      </c>
      <c r="L226" s="70">
        <f t="shared" si="76"/>
        <v>0</v>
      </c>
      <c r="M226" s="70">
        <f t="shared" si="77"/>
        <v>0</v>
      </c>
      <c r="N226" s="70">
        <f t="shared" si="78"/>
        <v>0</v>
      </c>
      <c r="O226" s="14">
        <f t="shared" si="68"/>
        <v>0</v>
      </c>
      <c r="P226" s="74">
        <f t="shared" si="69"/>
        <v>0</v>
      </c>
      <c r="R226" s="12">
        <f t="shared" si="83"/>
        <v>218</v>
      </c>
      <c r="S226" s="70">
        <f t="shared" si="70"/>
        <v>0</v>
      </c>
      <c r="T226" s="70">
        <f t="shared" si="79"/>
        <v>0</v>
      </c>
      <c r="U226" s="70">
        <f t="shared" si="71"/>
        <v>0</v>
      </c>
      <c r="V226" s="70">
        <f t="shared" si="80"/>
        <v>0</v>
      </c>
      <c r="W226" s="14">
        <f t="shared" si="72"/>
        <v>0</v>
      </c>
      <c r="X226" s="74">
        <f t="shared" si="73"/>
        <v>0</v>
      </c>
    </row>
    <row r="227" spans="2:24" ht="20.100000000000001" customHeight="1" x14ac:dyDescent="0.25">
      <c r="B227" s="12">
        <f t="shared" si="81"/>
        <v>219</v>
      </c>
      <c r="C227" s="70">
        <f t="shared" si="63"/>
        <v>0</v>
      </c>
      <c r="D227" s="70">
        <f t="shared" si="64"/>
        <v>0</v>
      </c>
      <c r="E227" s="70">
        <f t="shared" si="74"/>
        <v>0</v>
      </c>
      <c r="F227" s="70">
        <f t="shared" si="75"/>
        <v>0</v>
      </c>
      <c r="G227" s="14">
        <f t="shared" si="65"/>
        <v>0</v>
      </c>
      <c r="H227" s="74">
        <f t="shared" si="66"/>
        <v>0</v>
      </c>
      <c r="J227" s="12">
        <f t="shared" si="82"/>
        <v>219</v>
      </c>
      <c r="K227" s="70">
        <f t="shared" si="67"/>
        <v>0</v>
      </c>
      <c r="L227" s="70">
        <f t="shared" si="76"/>
        <v>0</v>
      </c>
      <c r="M227" s="70">
        <f t="shared" si="77"/>
        <v>0</v>
      </c>
      <c r="N227" s="70">
        <f t="shared" si="78"/>
        <v>0</v>
      </c>
      <c r="O227" s="14">
        <f t="shared" si="68"/>
        <v>0</v>
      </c>
      <c r="P227" s="74">
        <f t="shared" si="69"/>
        <v>0</v>
      </c>
      <c r="R227" s="12">
        <f t="shared" si="83"/>
        <v>219</v>
      </c>
      <c r="S227" s="70">
        <f t="shared" si="70"/>
        <v>0</v>
      </c>
      <c r="T227" s="70">
        <f t="shared" si="79"/>
        <v>0</v>
      </c>
      <c r="U227" s="70">
        <f t="shared" si="71"/>
        <v>0</v>
      </c>
      <c r="V227" s="70">
        <f t="shared" si="80"/>
        <v>0</v>
      </c>
      <c r="W227" s="14">
        <f t="shared" si="72"/>
        <v>0</v>
      </c>
      <c r="X227" s="74">
        <f t="shared" si="73"/>
        <v>0</v>
      </c>
    </row>
    <row r="228" spans="2:24" ht="20.100000000000001" customHeight="1" x14ac:dyDescent="0.25">
      <c r="B228" s="12">
        <f t="shared" si="81"/>
        <v>220</v>
      </c>
      <c r="C228" s="70">
        <f t="shared" si="63"/>
        <v>0</v>
      </c>
      <c r="D228" s="70">
        <f t="shared" si="64"/>
        <v>0</v>
      </c>
      <c r="E228" s="70">
        <f t="shared" si="74"/>
        <v>0</v>
      </c>
      <c r="F228" s="70">
        <f t="shared" si="75"/>
        <v>0</v>
      </c>
      <c r="G228" s="14">
        <f t="shared" si="65"/>
        <v>0</v>
      </c>
      <c r="H228" s="74">
        <f t="shared" si="66"/>
        <v>0</v>
      </c>
      <c r="J228" s="12">
        <f t="shared" si="82"/>
        <v>220</v>
      </c>
      <c r="K228" s="70">
        <f t="shared" si="67"/>
        <v>0</v>
      </c>
      <c r="L228" s="70">
        <f t="shared" si="76"/>
        <v>0</v>
      </c>
      <c r="M228" s="70">
        <f t="shared" si="77"/>
        <v>0</v>
      </c>
      <c r="N228" s="70">
        <f t="shared" si="78"/>
        <v>0</v>
      </c>
      <c r="O228" s="14">
        <f t="shared" si="68"/>
        <v>0</v>
      </c>
      <c r="P228" s="74">
        <f t="shared" si="69"/>
        <v>0</v>
      </c>
      <c r="R228" s="12">
        <f t="shared" si="83"/>
        <v>220</v>
      </c>
      <c r="S228" s="70">
        <f t="shared" si="70"/>
        <v>0</v>
      </c>
      <c r="T228" s="70">
        <f t="shared" si="79"/>
        <v>0</v>
      </c>
      <c r="U228" s="70">
        <f t="shared" si="71"/>
        <v>0</v>
      </c>
      <c r="V228" s="70">
        <f t="shared" si="80"/>
        <v>0</v>
      </c>
      <c r="W228" s="14">
        <f t="shared" si="72"/>
        <v>0</v>
      </c>
      <c r="X228" s="74">
        <f t="shared" si="73"/>
        <v>0</v>
      </c>
    </row>
    <row r="229" spans="2:24" ht="20.100000000000001" customHeight="1" x14ac:dyDescent="0.25">
      <c r="B229" s="12">
        <f t="shared" si="81"/>
        <v>221</v>
      </c>
      <c r="C229" s="70">
        <f t="shared" si="63"/>
        <v>0</v>
      </c>
      <c r="D229" s="70">
        <f t="shared" si="64"/>
        <v>0</v>
      </c>
      <c r="E229" s="70">
        <f t="shared" si="74"/>
        <v>0</v>
      </c>
      <c r="F229" s="70">
        <f t="shared" si="75"/>
        <v>0</v>
      </c>
      <c r="G229" s="14">
        <f t="shared" si="65"/>
        <v>0</v>
      </c>
      <c r="H229" s="74">
        <f t="shared" si="66"/>
        <v>0</v>
      </c>
      <c r="J229" s="12">
        <f t="shared" si="82"/>
        <v>221</v>
      </c>
      <c r="K229" s="70">
        <f t="shared" si="67"/>
        <v>0</v>
      </c>
      <c r="L229" s="70">
        <f t="shared" si="76"/>
        <v>0</v>
      </c>
      <c r="M229" s="70">
        <f t="shared" si="77"/>
        <v>0</v>
      </c>
      <c r="N229" s="70">
        <f t="shared" si="78"/>
        <v>0</v>
      </c>
      <c r="O229" s="14">
        <f t="shared" si="68"/>
        <v>0</v>
      </c>
      <c r="P229" s="74">
        <f t="shared" si="69"/>
        <v>0</v>
      </c>
      <c r="R229" s="12">
        <f t="shared" si="83"/>
        <v>221</v>
      </c>
      <c r="S229" s="70">
        <f t="shared" si="70"/>
        <v>0</v>
      </c>
      <c r="T229" s="70">
        <f t="shared" si="79"/>
        <v>0</v>
      </c>
      <c r="U229" s="70">
        <f t="shared" si="71"/>
        <v>0</v>
      </c>
      <c r="V229" s="70">
        <f t="shared" si="80"/>
        <v>0</v>
      </c>
      <c r="W229" s="14">
        <f t="shared" si="72"/>
        <v>0</v>
      </c>
      <c r="X229" s="74">
        <f t="shared" si="73"/>
        <v>0</v>
      </c>
    </row>
    <row r="230" spans="2:24" ht="20.100000000000001" customHeight="1" x14ac:dyDescent="0.25">
      <c r="B230" s="12">
        <f t="shared" si="81"/>
        <v>222</v>
      </c>
      <c r="C230" s="70">
        <f t="shared" si="63"/>
        <v>0</v>
      </c>
      <c r="D230" s="70">
        <f t="shared" si="64"/>
        <v>0</v>
      </c>
      <c r="E230" s="70">
        <f t="shared" si="74"/>
        <v>0</v>
      </c>
      <c r="F230" s="70">
        <f t="shared" si="75"/>
        <v>0</v>
      </c>
      <c r="G230" s="14">
        <f t="shared" si="65"/>
        <v>0</v>
      </c>
      <c r="H230" s="74">
        <f t="shared" si="66"/>
        <v>0</v>
      </c>
      <c r="J230" s="12">
        <f t="shared" si="82"/>
        <v>222</v>
      </c>
      <c r="K230" s="70">
        <f t="shared" si="67"/>
        <v>0</v>
      </c>
      <c r="L230" s="70">
        <f t="shared" si="76"/>
        <v>0</v>
      </c>
      <c r="M230" s="70">
        <f t="shared" si="77"/>
        <v>0</v>
      </c>
      <c r="N230" s="70">
        <f t="shared" si="78"/>
        <v>0</v>
      </c>
      <c r="O230" s="14">
        <f t="shared" si="68"/>
        <v>0</v>
      </c>
      <c r="P230" s="74">
        <f t="shared" si="69"/>
        <v>0</v>
      </c>
      <c r="R230" s="12">
        <f t="shared" si="83"/>
        <v>222</v>
      </c>
      <c r="S230" s="70">
        <f t="shared" si="70"/>
        <v>0</v>
      </c>
      <c r="T230" s="70">
        <f t="shared" si="79"/>
        <v>0</v>
      </c>
      <c r="U230" s="70">
        <f t="shared" si="71"/>
        <v>0</v>
      </c>
      <c r="V230" s="70">
        <f t="shared" si="80"/>
        <v>0</v>
      </c>
      <c r="W230" s="14">
        <f t="shared" si="72"/>
        <v>0</v>
      </c>
      <c r="X230" s="74">
        <f t="shared" si="73"/>
        <v>0</v>
      </c>
    </row>
    <row r="231" spans="2:24" ht="20.100000000000001" customHeight="1" x14ac:dyDescent="0.25">
      <c r="B231" s="12">
        <f t="shared" si="81"/>
        <v>223</v>
      </c>
      <c r="C231" s="70">
        <f t="shared" si="63"/>
        <v>0</v>
      </c>
      <c r="D231" s="70">
        <f t="shared" si="64"/>
        <v>0</v>
      </c>
      <c r="E231" s="70">
        <f t="shared" si="74"/>
        <v>0</v>
      </c>
      <c r="F231" s="70">
        <f t="shared" si="75"/>
        <v>0</v>
      </c>
      <c r="G231" s="14">
        <f t="shared" si="65"/>
        <v>0</v>
      </c>
      <c r="H231" s="74">
        <f t="shared" si="66"/>
        <v>0</v>
      </c>
      <c r="J231" s="12">
        <f t="shared" si="82"/>
        <v>223</v>
      </c>
      <c r="K231" s="70">
        <f t="shared" si="67"/>
        <v>0</v>
      </c>
      <c r="L231" s="70">
        <f t="shared" si="76"/>
        <v>0</v>
      </c>
      <c r="M231" s="70">
        <f t="shared" si="77"/>
        <v>0</v>
      </c>
      <c r="N231" s="70">
        <f t="shared" si="78"/>
        <v>0</v>
      </c>
      <c r="O231" s="14">
        <f t="shared" si="68"/>
        <v>0</v>
      </c>
      <c r="P231" s="74">
        <f t="shared" si="69"/>
        <v>0</v>
      </c>
      <c r="R231" s="12">
        <f t="shared" si="83"/>
        <v>223</v>
      </c>
      <c r="S231" s="70">
        <f t="shared" si="70"/>
        <v>0</v>
      </c>
      <c r="T231" s="70">
        <f t="shared" si="79"/>
        <v>0</v>
      </c>
      <c r="U231" s="70">
        <f t="shared" si="71"/>
        <v>0</v>
      </c>
      <c r="V231" s="70">
        <f t="shared" si="80"/>
        <v>0</v>
      </c>
      <c r="W231" s="14">
        <f t="shared" si="72"/>
        <v>0</v>
      </c>
      <c r="X231" s="74">
        <f t="shared" si="73"/>
        <v>0</v>
      </c>
    </row>
    <row r="232" spans="2:24" ht="20.100000000000001" customHeight="1" x14ac:dyDescent="0.25">
      <c r="B232" s="12">
        <f t="shared" si="81"/>
        <v>224</v>
      </c>
      <c r="C232" s="70">
        <f t="shared" si="63"/>
        <v>0</v>
      </c>
      <c r="D232" s="70">
        <f t="shared" si="64"/>
        <v>0</v>
      </c>
      <c r="E232" s="70">
        <f t="shared" si="74"/>
        <v>0</v>
      </c>
      <c r="F232" s="70">
        <f t="shared" si="75"/>
        <v>0</v>
      </c>
      <c r="G232" s="14">
        <f t="shared" si="65"/>
        <v>0</v>
      </c>
      <c r="H232" s="74">
        <f t="shared" si="66"/>
        <v>0</v>
      </c>
      <c r="J232" s="12">
        <f t="shared" si="82"/>
        <v>224</v>
      </c>
      <c r="K232" s="70">
        <f t="shared" si="67"/>
        <v>0</v>
      </c>
      <c r="L232" s="70">
        <f t="shared" si="76"/>
        <v>0</v>
      </c>
      <c r="M232" s="70">
        <f t="shared" si="77"/>
        <v>0</v>
      </c>
      <c r="N232" s="70">
        <f t="shared" si="78"/>
        <v>0</v>
      </c>
      <c r="O232" s="14">
        <f t="shared" si="68"/>
        <v>0</v>
      </c>
      <c r="P232" s="74">
        <f t="shared" si="69"/>
        <v>0</v>
      </c>
      <c r="R232" s="12">
        <f t="shared" si="83"/>
        <v>224</v>
      </c>
      <c r="S232" s="70">
        <f t="shared" si="70"/>
        <v>0</v>
      </c>
      <c r="T232" s="70">
        <f t="shared" si="79"/>
        <v>0</v>
      </c>
      <c r="U232" s="70">
        <f t="shared" si="71"/>
        <v>0</v>
      </c>
      <c r="V232" s="70">
        <f t="shared" si="80"/>
        <v>0</v>
      </c>
      <c r="W232" s="14">
        <f t="shared" si="72"/>
        <v>0</v>
      </c>
      <c r="X232" s="74">
        <f t="shared" si="73"/>
        <v>0</v>
      </c>
    </row>
    <row r="233" spans="2:24" ht="20.100000000000001" customHeight="1" x14ac:dyDescent="0.25">
      <c r="B233" s="12">
        <f t="shared" si="81"/>
        <v>225</v>
      </c>
      <c r="C233" s="70">
        <f t="shared" si="63"/>
        <v>0</v>
      </c>
      <c r="D233" s="70">
        <f t="shared" si="64"/>
        <v>0</v>
      </c>
      <c r="E233" s="70">
        <f t="shared" si="74"/>
        <v>0</v>
      </c>
      <c r="F233" s="70">
        <f t="shared" si="75"/>
        <v>0</v>
      </c>
      <c r="G233" s="14">
        <f t="shared" si="65"/>
        <v>0</v>
      </c>
      <c r="H233" s="74">
        <f t="shared" si="66"/>
        <v>0</v>
      </c>
      <c r="J233" s="12">
        <f t="shared" si="82"/>
        <v>225</v>
      </c>
      <c r="K233" s="70">
        <f t="shared" si="67"/>
        <v>0</v>
      </c>
      <c r="L233" s="70">
        <f t="shared" si="76"/>
        <v>0</v>
      </c>
      <c r="M233" s="70">
        <f t="shared" si="77"/>
        <v>0</v>
      </c>
      <c r="N233" s="70">
        <f t="shared" si="78"/>
        <v>0</v>
      </c>
      <c r="O233" s="14">
        <f t="shared" si="68"/>
        <v>0</v>
      </c>
      <c r="P233" s="74">
        <f t="shared" si="69"/>
        <v>0</v>
      </c>
      <c r="R233" s="12">
        <f t="shared" si="83"/>
        <v>225</v>
      </c>
      <c r="S233" s="70">
        <f t="shared" si="70"/>
        <v>0</v>
      </c>
      <c r="T233" s="70">
        <f t="shared" si="79"/>
        <v>0</v>
      </c>
      <c r="U233" s="70">
        <f t="shared" si="71"/>
        <v>0</v>
      </c>
      <c r="V233" s="70">
        <f t="shared" si="80"/>
        <v>0</v>
      </c>
      <c r="W233" s="14">
        <f t="shared" si="72"/>
        <v>0</v>
      </c>
      <c r="X233" s="74">
        <f t="shared" si="73"/>
        <v>0</v>
      </c>
    </row>
    <row r="234" spans="2:24" ht="20.100000000000001" customHeight="1" x14ac:dyDescent="0.25">
      <c r="B234" s="12">
        <f t="shared" si="81"/>
        <v>226</v>
      </c>
      <c r="C234" s="70">
        <f t="shared" si="63"/>
        <v>0</v>
      </c>
      <c r="D234" s="70">
        <f t="shared" si="64"/>
        <v>0</v>
      </c>
      <c r="E234" s="70">
        <f t="shared" si="74"/>
        <v>0</v>
      </c>
      <c r="F234" s="70">
        <f t="shared" si="75"/>
        <v>0</v>
      </c>
      <c r="G234" s="14">
        <f t="shared" si="65"/>
        <v>0</v>
      </c>
      <c r="H234" s="74">
        <f t="shared" si="66"/>
        <v>0</v>
      </c>
      <c r="J234" s="12">
        <f t="shared" si="82"/>
        <v>226</v>
      </c>
      <c r="K234" s="70">
        <f t="shared" si="67"/>
        <v>0</v>
      </c>
      <c r="L234" s="70">
        <f t="shared" si="76"/>
        <v>0</v>
      </c>
      <c r="M234" s="70">
        <f t="shared" si="77"/>
        <v>0</v>
      </c>
      <c r="N234" s="70">
        <f t="shared" si="78"/>
        <v>0</v>
      </c>
      <c r="O234" s="14">
        <f t="shared" si="68"/>
        <v>0</v>
      </c>
      <c r="P234" s="74">
        <f t="shared" si="69"/>
        <v>0</v>
      </c>
      <c r="R234" s="12">
        <f t="shared" si="83"/>
        <v>226</v>
      </c>
      <c r="S234" s="70">
        <f t="shared" si="70"/>
        <v>0</v>
      </c>
      <c r="T234" s="70">
        <f t="shared" si="79"/>
        <v>0</v>
      </c>
      <c r="U234" s="70">
        <f t="shared" si="71"/>
        <v>0</v>
      </c>
      <c r="V234" s="70">
        <f t="shared" si="80"/>
        <v>0</v>
      </c>
      <c r="W234" s="14">
        <f t="shared" si="72"/>
        <v>0</v>
      </c>
      <c r="X234" s="74">
        <f t="shared" si="73"/>
        <v>0</v>
      </c>
    </row>
    <row r="235" spans="2:24" ht="20.100000000000001" customHeight="1" x14ac:dyDescent="0.25">
      <c r="B235" s="12">
        <f t="shared" si="81"/>
        <v>227</v>
      </c>
      <c r="C235" s="70">
        <f t="shared" si="63"/>
        <v>0</v>
      </c>
      <c r="D235" s="70">
        <f t="shared" si="64"/>
        <v>0</v>
      </c>
      <c r="E235" s="70">
        <f t="shared" si="74"/>
        <v>0</v>
      </c>
      <c r="F235" s="70">
        <f t="shared" si="75"/>
        <v>0</v>
      </c>
      <c r="G235" s="14">
        <f t="shared" si="65"/>
        <v>0</v>
      </c>
      <c r="H235" s="74">
        <f t="shared" si="66"/>
        <v>0</v>
      </c>
      <c r="J235" s="12">
        <f t="shared" si="82"/>
        <v>227</v>
      </c>
      <c r="K235" s="70">
        <f t="shared" si="67"/>
        <v>0</v>
      </c>
      <c r="L235" s="70">
        <f t="shared" si="76"/>
        <v>0</v>
      </c>
      <c r="M235" s="70">
        <f t="shared" si="77"/>
        <v>0</v>
      </c>
      <c r="N235" s="70">
        <f t="shared" si="78"/>
        <v>0</v>
      </c>
      <c r="O235" s="14">
        <f t="shared" si="68"/>
        <v>0</v>
      </c>
      <c r="P235" s="74">
        <f t="shared" si="69"/>
        <v>0</v>
      </c>
      <c r="R235" s="12">
        <f t="shared" si="83"/>
        <v>227</v>
      </c>
      <c r="S235" s="70">
        <f t="shared" si="70"/>
        <v>0</v>
      </c>
      <c r="T235" s="70">
        <f t="shared" si="79"/>
        <v>0</v>
      </c>
      <c r="U235" s="70">
        <f t="shared" si="71"/>
        <v>0</v>
      </c>
      <c r="V235" s="70">
        <f t="shared" si="80"/>
        <v>0</v>
      </c>
      <c r="W235" s="14">
        <f t="shared" si="72"/>
        <v>0</v>
      </c>
      <c r="X235" s="74">
        <f t="shared" si="73"/>
        <v>0</v>
      </c>
    </row>
    <row r="236" spans="2:24" ht="20.100000000000001" customHeight="1" x14ac:dyDescent="0.25">
      <c r="B236" s="13">
        <f t="shared" si="81"/>
        <v>228</v>
      </c>
      <c r="C236" s="71">
        <f t="shared" si="63"/>
        <v>0</v>
      </c>
      <c r="D236" s="71">
        <f t="shared" si="64"/>
        <v>0</v>
      </c>
      <c r="E236" s="71">
        <f t="shared" si="74"/>
        <v>0</v>
      </c>
      <c r="F236" s="71">
        <f t="shared" si="75"/>
        <v>0</v>
      </c>
      <c r="G236" s="5">
        <f t="shared" si="65"/>
        <v>0</v>
      </c>
      <c r="H236" s="57">
        <f t="shared" si="66"/>
        <v>0</v>
      </c>
      <c r="J236" s="13">
        <f t="shared" si="82"/>
        <v>228</v>
      </c>
      <c r="K236" s="71">
        <f t="shared" si="67"/>
        <v>0</v>
      </c>
      <c r="L236" s="71">
        <f t="shared" si="76"/>
        <v>0</v>
      </c>
      <c r="M236" s="71">
        <f t="shared" si="77"/>
        <v>0</v>
      </c>
      <c r="N236" s="71">
        <f t="shared" si="78"/>
        <v>0</v>
      </c>
      <c r="O236" s="5">
        <f t="shared" si="68"/>
        <v>0</v>
      </c>
      <c r="P236" s="57">
        <f t="shared" si="69"/>
        <v>0</v>
      </c>
      <c r="R236" s="13">
        <f t="shared" si="83"/>
        <v>228</v>
      </c>
      <c r="S236" s="71">
        <f t="shared" si="70"/>
        <v>0</v>
      </c>
      <c r="T236" s="71">
        <f t="shared" si="79"/>
        <v>0</v>
      </c>
      <c r="U236" s="71">
        <f t="shared" si="71"/>
        <v>0</v>
      </c>
      <c r="V236" s="71">
        <f t="shared" si="80"/>
        <v>0</v>
      </c>
      <c r="W236" s="5">
        <f t="shared" si="72"/>
        <v>0</v>
      </c>
      <c r="X236" s="57">
        <f t="shared" si="73"/>
        <v>0</v>
      </c>
    </row>
    <row r="237" spans="2:24" ht="20.100000000000001" customHeight="1" x14ac:dyDescent="0.25">
      <c r="B237" s="12">
        <f t="shared" si="81"/>
        <v>229</v>
      </c>
      <c r="C237" s="70">
        <f t="shared" si="63"/>
        <v>0</v>
      </c>
      <c r="D237" s="70">
        <f t="shared" si="64"/>
        <v>0</v>
      </c>
      <c r="E237" s="70">
        <f t="shared" si="74"/>
        <v>0</v>
      </c>
      <c r="F237" s="70">
        <f t="shared" si="75"/>
        <v>0</v>
      </c>
      <c r="G237" s="14">
        <f t="shared" si="65"/>
        <v>0</v>
      </c>
      <c r="H237" s="74">
        <f t="shared" si="66"/>
        <v>0</v>
      </c>
      <c r="J237" s="12">
        <f t="shared" si="82"/>
        <v>229</v>
      </c>
      <c r="K237" s="70">
        <f t="shared" si="67"/>
        <v>0</v>
      </c>
      <c r="L237" s="70">
        <f t="shared" si="76"/>
        <v>0</v>
      </c>
      <c r="M237" s="70">
        <f t="shared" si="77"/>
        <v>0</v>
      </c>
      <c r="N237" s="70">
        <f t="shared" si="78"/>
        <v>0</v>
      </c>
      <c r="O237" s="14">
        <f t="shared" si="68"/>
        <v>0</v>
      </c>
      <c r="P237" s="74">
        <f t="shared" si="69"/>
        <v>0</v>
      </c>
      <c r="R237" s="12">
        <f t="shared" si="83"/>
        <v>229</v>
      </c>
      <c r="S237" s="70">
        <f t="shared" si="70"/>
        <v>0</v>
      </c>
      <c r="T237" s="70">
        <f t="shared" si="79"/>
        <v>0</v>
      </c>
      <c r="U237" s="70">
        <f t="shared" si="71"/>
        <v>0</v>
      </c>
      <c r="V237" s="70">
        <f t="shared" si="80"/>
        <v>0</v>
      </c>
      <c r="W237" s="14">
        <f t="shared" si="72"/>
        <v>0</v>
      </c>
      <c r="X237" s="74">
        <f t="shared" si="73"/>
        <v>0</v>
      </c>
    </row>
    <row r="238" spans="2:24" ht="20.100000000000001" customHeight="1" x14ac:dyDescent="0.25">
      <c r="B238" s="12">
        <f t="shared" si="81"/>
        <v>230</v>
      </c>
      <c r="C238" s="70">
        <f t="shared" si="63"/>
        <v>0</v>
      </c>
      <c r="D238" s="70">
        <f t="shared" si="64"/>
        <v>0</v>
      </c>
      <c r="E238" s="70">
        <f t="shared" si="74"/>
        <v>0</v>
      </c>
      <c r="F238" s="70">
        <f t="shared" si="75"/>
        <v>0</v>
      </c>
      <c r="G238" s="14">
        <f t="shared" si="65"/>
        <v>0</v>
      </c>
      <c r="H238" s="74">
        <f t="shared" si="66"/>
        <v>0</v>
      </c>
      <c r="J238" s="12">
        <f t="shared" si="82"/>
        <v>230</v>
      </c>
      <c r="K238" s="70">
        <f t="shared" si="67"/>
        <v>0</v>
      </c>
      <c r="L238" s="70">
        <f t="shared" si="76"/>
        <v>0</v>
      </c>
      <c r="M238" s="70">
        <f t="shared" si="77"/>
        <v>0</v>
      </c>
      <c r="N238" s="70">
        <f t="shared" si="78"/>
        <v>0</v>
      </c>
      <c r="O238" s="14">
        <f t="shared" si="68"/>
        <v>0</v>
      </c>
      <c r="P238" s="74">
        <f t="shared" si="69"/>
        <v>0</v>
      </c>
      <c r="R238" s="12">
        <f t="shared" si="83"/>
        <v>230</v>
      </c>
      <c r="S238" s="70">
        <f t="shared" si="70"/>
        <v>0</v>
      </c>
      <c r="T238" s="70">
        <f t="shared" si="79"/>
        <v>0</v>
      </c>
      <c r="U238" s="70">
        <f t="shared" si="71"/>
        <v>0</v>
      </c>
      <c r="V238" s="70">
        <f t="shared" si="80"/>
        <v>0</v>
      </c>
      <c r="W238" s="14">
        <f t="shared" si="72"/>
        <v>0</v>
      </c>
      <c r="X238" s="74">
        <f t="shared" si="73"/>
        <v>0</v>
      </c>
    </row>
    <row r="239" spans="2:24" ht="20.100000000000001" customHeight="1" x14ac:dyDescent="0.25">
      <c r="B239" s="12">
        <f t="shared" si="81"/>
        <v>231</v>
      </c>
      <c r="C239" s="70">
        <f t="shared" si="63"/>
        <v>0</v>
      </c>
      <c r="D239" s="70">
        <f t="shared" si="64"/>
        <v>0</v>
      </c>
      <c r="E239" s="70">
        <f t="shared" si="74"/>
        <v>0</v>
      </c>
      <c r="F239" s="70">
        <f t="shared" si="75"/>
        <v>0</v>
      </c>
      <c r="G239" s="14">
        <f t="shared" si="65"/>
        <v>0</v>
      </c>
      <c r="H239" s="74">
        <f t="shared" si="66"/>
        <v>0</v>
      </c>
      <c r="J239" s="12">
        <f t="shared" si="82"/>
        <v>231</v>
      </c>
      <c r="K239" s="70">
        <f t="shared" si="67"/>
        <v>0</v>
      </c>
      <c r="L239" s="70">
        <f t="shared" si="76"/>
        <v>0</v>
      </c>
      <c r="M239" s="70">
        <f t="shared" si="77"/>
        <v>0</v>
      </c>
      <c r="N239" s="70">
        <f t="shared" si="78"/>
        <v>0</v>
      </c>
      <c r="O239" s="14">
        <f t="shared" si="68"/>
        <v>0</v>
      </c>
      <c r="P239" s="74">
        <f t="shared" si="69"/>
        <v>0</v>
      </c>
      <c r="R239" s="12">
        <f t="shared" si="83"/>
        <v>231</v>
      </c>
      <c r="S239" s="70">
        <f t="shared" si="70"/>
        <v>0</v>
      </c>
      <c r="T239" s="70">
        <f t="shared" si="79"/>
        <v>0</v>
      </c>
      <c r="U239" s="70">
        <f t="shared" si="71"/>
        <v>0</v>
      </c>
      <c r="V239" s="70">
        <f t="shared" si="80"/>
        <v>0</v>
      </c>
      <c r="W239" s="14">
        <f t="shared" si="72"/>
        <v>0</v>
      </c>
      <c r="X239" s="74">
        <f t="shared" si="73"/>
        <v>0</v>
      </c>
    </row>
    <row r="240" spans="2:24" ht="20.100000000000001" customHeight="1" x14ac:dyDescent="0.25">
      <c r="B240" s="12">
        <f t="shared" si="81"/>
        <v>232</v>
      </c>
      <c r="C240" s="70">
        <f t="shared" si="63"/>
        <v>0</v>
      </c>
      <c r="D240" s="70">
        <f t="shared" si="64"/>
        <v>0</v>
      </c>
      <c r="E240" s="70">
        <f t="shared" si="74"/>
        <v>0</v>
      </c>
      <c r="F240" s="70">
        <f t="shared" si="75"/>
        <v>0</v>
      </c>
      <c r="G240" s="14">
        <f t="shared" si="65"/>
        <v>0</v>
      </c>
      <c r="H240" s="74">
        <f t="shared" si="66"/>
        <v>0</v>
      </c>
      <c r="J240" s="12">
        <f t="shared" si="82"/>
        <v>232</v>
      </c>
      <c r="K240" s="70">
        <f t="shared" si="67"/>
        <v>0</v>
      </c>
      <c r="L240" s="70">
        <f t="shared" si="76"/>
        <v>0</v>
      </c>
      <c r="M240" s="70">
        <f t="shared" si="77"/>
        <v>0</v>
      </c>
      <c r="N240" s="70">
        <f t="shared" si="78"/>
        <v>0</v>
      </c>
      <c r="O240" s="14">
        <f t="shared" si="68"/>
        <v>0</v>
      </c>
      <c r="P240" s="74">
        <f t="shared" si="69"/>
        <v>0</v>
      </c>
      <c r="R240" s="12">
        <f t="shared" si="83"/>
        <v>232</v>
      </c>
      <c r="S240" s="70">
        <f t="shared" si="70"/>
        <v>0</v>
      </c>
      <c r="T240" s="70">
        <f t="shared" si="79"/>
        <v>0</v>
      </c>
      <c r="U240" s="70">
        <f t="shared" si="71"/>
        <v>0</v>
      </c>
      <c r="V240" s="70">
        <f t="shared" si="80"/>
        <v>0</v>
      </c>
      <c r="W240" s="14">
        <f t="shared" si="72"/>
        <v>0</v>
      </c>
      <c r="X240" s="74">
        <f t="shared" si="73"/>
        <v>0</v>
      </c>
    </row>
    <row r="241" spans="2:24" ht="20.100000000000001" customHeight="1" x14ac:dyDescent="0.25">
      <c r="B241" s="12">
        <f t="shared" si="81"/>
        <v>233</v>
      </c>
      <c r="C241" s="70">
        <f t="shared" si="63"/>
        <v>0</v>
      </c>
      <c r="D241" s="70">
        <f t="shared" si="64"/>
        <v>0</v>
      </c>
      <c r="E241" s="70">
        <f t="shared" si="74"/>
        <v>0</v>
      </c>
      <c r="F241" s="70">
        <f t="shared" si="75"/>
        <v>0</v>
      </c>
      <c r="G241" s="14">
        <f t="shared" si="65"/>
        <v>0</v>
      </c>
      <c r="H241" s="74">
        <f t="shared" si="66"/>
        <v>0</v>
      </c>
      <c r="J241" s="12">
        <f t="shared" si="82"/>
        <v>233</v>
      </c>
      <c r="K241" s="70">
        <f t="shared" si="67"/>
        <v>0</v>
      </c>
      <c r="L241" s="70">
        <f t="shared" si="76"/>
        <v>0</v>
      </c>
      <c r="M241" s="70">
        <f t="shared" si="77"/>
        <v>0</v>
      </c>
      <c r="N241" s="70">
        <f t="shared" si="78"/>
        <v>0</v>
      </c>
      <c r="O241" s="14">
        <f t="shared" si="68"/>
        <v>0</v>
      </c>
      <c r="P241" s="74">
        <f t="shared" si="69"/>
        <v>0</v>
      </c>
      <c r="R241" s="12">
        <f t="shared" si="83"/>
        <v>233</v>
      </c>
      <c r="S241" s="70">
        <f t="shared" si="70"/>
        <v>0</v>
      </c>
      <c r="T241" s="70">
        <f t="shared" si="79"/>
        <v>0</v>
      </c>
      <c r="U241" s="70">
        <f t="shared" si="71"/>
        <v>0</v>
      </c>
      <c r="V241" s="70">
        <f t="shared" si="80"/>
        <v>0</v>
      </c>
      <c r="W241" s="14">
        <f t="shared" si="72"/>
        <v>0</v>
      </c>
      <c r="X241" s="74">
        <f t="shared" si="73"/>
        <v>0</v>
      </c>
    </row>
    <row r="242" spans="2:24" ht="20.100000000000001" customHeight="1" x14ac:dyDescent="0.25">
      <c r="B242" s="12">
        <f t="shared" si="81"/>
        <v>234</v>
      </c>
      <c r="C242" s="70">
        <f t="shared" si="63"/>
        <v>0</v>
      </c>
      <c r="D242" s="70">
        <f t="shared" si="64"/>
        <v>0</v>
      </c>
      <c r="E242" s="70">
        <f t="shared" si="74"/>
        <v>0</v>
      </c>
      <c r="F242" s="70">
        <f t="shared" si="75"/>
        <v>0</v>
      </c>
      <c r="G242" s="14">
        <f t="shared" si="65"/>
        <v>0</v>
      </c>
      <c r="H242" s="74">
        <f t="shared" si="66"/>
        <v>0</v>
      </c>
      <c r="J242" s="12">
        <f t="shared" si="82"/>
        <v>234</v>
      </c>
      <c r="K242" s="70">
        <f t="shared" si="67"/>
        <v>0</v>
      </c>
      <c r="L242" s="70">
        <f t="shared" si="76"/>
        <v>0</v>
      </c>
      <c r="M242" s="70">
        <f t="shared" si="77"/>
        <v>0</v>
      </c>
      <c r="N242" s="70">
        <f t="shared" si="78"/>
        <v>0</v>
      </c>
      <c r="O242" s="14">
        <f t="shared" si="68"/>
        <v>0</v>
      </c>
      <c r="P242" s="74">
        <f t="shared" si="69"/>
        <v>0</v>
      </c>
      <c r="R242" s="12">
        <f t="shared" si="83"/>
        <v>234</v>
      </c>
      <c r="S242" s="70">
        <f t="shared" si="70"/>
        <v>0</v>
      </c>
      <c r="T242" s="70">
        <f t="shared" si="79"/>
        <v>0</v>
      </c>
      <c r="U242" s="70">
        <f t="shared" si="71"/>
        <v>0</v>
      </c>
      <c r="V242" s="70">
        <f t="shared" si="80"/>
        <v>0</v>
      </c>
      <c r="W242" s="14">
        <f t="shared" si="72"/>
        <v>0</v>
      </c>
      <c r="X242" s="74">
        <f t="shared" si="73"/>
        <v>0</v>
      </c>
    </row>
    <row r="243" spans="2:24" ht="20.100000000000001" customHeight="1" x14ac:dyDescent="0.25">
      <c r="B243" s="12">
        <f t="shared" si="81"/>
        <v>235</v>
      </c>
      <c r="C243" s="70">
        <f t="shared" si="63"/>
        <v>0</v>
      </c>
      <c r="D243" s="70">
        <f t="shared" si="64"/>
        <v>0</v>
      </c>
      <c r="E243" s="70">
        <f t="shared" si="74"/>
        <v>0</v>
      </c>
      <c r="F243" s="70">
        <f t="shared" si="75"/>
        <v>0</v>
      </c>
      <c r="G243" s="14">
        <f t="shared" si="65"/>
        <v>0</v>
      </c>
      <c r="H243" s="74">
        <f t="shared" si="66"/>
        <v>0</v>
      </c>
      <c r="J243" s="12">
        <f t="shared" si="82"/>
        <v>235</v>
      </c>
      <c r="K243" s="70">
        <f t="shared" si="67"/>
        <v>0</v>
      </c>
      <c r="L243" s="70">
        <f t="shared" si="76"/>
        <v>0</v>
      </c>
      <c r="M243" s="70">
        <f t="shared" si="77"/>
        <v>0</v>
      </c>
      <c r="N243" s="70">
        <f t="shared" si="78"/>
        <v>0</v>
      </c>
      <c r="O243" s="14">
        <f t="shared" si="68"/>
        <v>0</v>
      </c>
      <c r="P243" s="74">
        <f t="shared" si="69"/>
        <v>0</v>
      </c>
      <c r="R243" s="12">
        <f t="shared" si="83"/>
        <v>235</v>
      </c>
      <c r="S243" s="70">
        <f t="shared" si="70"/>
        <v>0</v>
      </c>
      <c r="T243" s="70">
        <f t="shared" si="79"/>
        <v>0</v>
      </c>
      <c r="U243" s="70">
        <f t="shared" si="71"/>
        <v>0</v>
      </c>
      <c r="V243" s="70">
        <f t="shared" si="80"/>
        <v>0</v>
      </c>
      <c r="W243" s="14">
        <f t="shared" si="72"/>
        <v>0</v>
      </c>
      <c r="X243" s="74">
        <f t="shared" si="73"/>
        <v>0</v>
      </c>
    </row>
    <row r="244" spans="2:24" ht="20.100000000000001" customHeight="1" x14ac:dyDescent="0.25">
      <c r="B244" s="12">
        <f t="shared" si="81"/>
        <v>236</v>
      </c>
      <c r="C244" s="70">
        <f t="shared" si="63"/>
        <v>0</v>
      </c>
      <c r="D244" s="70">
        <f t="shared" si="64"/>
        <v>0</v>
      </c>
      <c r="E244" s="70">
        <f t="shared" si="74"/>
        <v>0</v>
      </c>
      <c r="F244" s="70">
        <f t="shared" si="75"/>
        <v>0</v>
      </c>
      <c r="G244" s="14">
        <f t="shared" si="65"/>
        <v>0</v>
      </c>
      <c r="H244" s="74">
        <f t="shared" si="66"/>
        <v>0</v>
      </c>
      <c r="J244" s="12">
        <f t="shared" si="82"/>
        <v>236</v>
      </c>
      <c r="K244" s="70">
        <f t="shared" si="67"/>
        <v>0</v>
      </c>
      <c r="L244" s="70">
        <f t="shared" si="76"/>
        <v>0</v>
      </c>
      <c r="M244" s="70">
        <f t="shared" si="77"/>
        <v>0</v>
      </c>
      <c r="N244" s="70">
        <f t="shared" si="78"/>
        <v>0</v>
      </c>
      <c r="O244" s="14">
        <f t="shared" si="68"/>
        <v>0</v>
      </c>
      <c r="P244" s="74">
        <f t="shared" si="69"/>
        <v>0</v>
      </c>
      <c r="R244" s="12">
        <f t="shared" si="83"/>
        <v>236</v>
      </c>
      <c r="S244" s="70">
        <f t="shared" si="70"/>
        <v>0</v>
      </c>
      <c r="T244" s="70">
        <f t="shared" si="79"/>
        <v>0</v>
      </c>
      <c r="U244" s="70">
        <f t="shared" si="71"/>
        <v>0</v>
      </c>
      <c r="V244" s="70">
        <f t="shared" si="80"/>
        <v>0</v>
      </c>
      <c r="W244" s="14">
        <f t="shared" si="72"/>
        <v>0</v>
      </c>
      <c r="X244" s="74">
        <f t="shared" si="73"/>
        <v>0</v>
      </c>
    </row>
    <row r="245" spans="2:24" ht="20.100000000000001" customHeight="1" x14ac:dyDescent="0.25">
      <c r="B245" s="12">
        <f t="shared" si="81"/>
        <v>237</v>
      </c>
      <c r="C245" s="70">
        <f t="shared" si="63"/>
        <v>0</v>
      </c>
      <c r="D245" s="70">
        <f t="shared" si="64"/>
        <v>0</v>
      </c>
      <c r="E245" s="70">
        <f t="shared" si="74"/>
        <v>0</v>
      </c>
      <c r="F245" s="70">
        <f t="shared" si="75"/>
        <v>0</v>
      </c>
      <c r="G245" s="14">
        <f t="shared" si="65"/>
        <v>0</v>
      </c>
      <c r="H245" s="74">
        <f t="shared" si="66"/>
        <v>0</v>
      </c>
      <c r="J245" s="12">
        <f t="shared" si="82"/>
        <v>237</v>
      </c>
      <c r="K245" s="70">
        <f t="shared" si="67"/>
        <v>0</v>
      </c>
      <c r="L245" s="70">
        <f t="shared" si="76"/>
        <v>0</v>
      </c>
      <c r="M245" s="70">
        <f t="shared" si="77"/>
        <v>0</v>
      </c>
      <c r="N245" s="70">
        <f t="shared" si="78"/>
        <v>0</v>
      </c>
      <c r="O245" s="14">
        <f t="shared" si="68"/>
        <v>0</v>
      </c>
      <c r="P245" s="74">
        <f t="shared" si="69"/>
        <v>0</v>
      </c>
      <c r="R245" s="12">
        <f t="shared" si="83"/>
        <v>237</v>
      </c>
      <c r="S245" s="70">
        <f t="shared" si="70"/>
        <v>0</v>
      </c>
      <c r="T245" s="70">
        <f t="shared" si="79"/>
        <v>0</v>
      </c>
      <c r="U245" s="70">
        <f t="shared" si="71"/>
        <v>0</v>
      </c>
      <c r="V245" s="70">
        <f t="shared" si="80"/>
        <v>0</v>
      </c>
      <c r="W245" s="14">
        <f t="shared" si="72"/>
        <v>0</v>
      </c>
      <c r="X245" s="74">
        <f t="shared" si="73"/>
        <v>0</v>
      </c>
    </row>
    <row r="246" spans="2:24" ht="20.100000000000001" customHeight="1" x14ac:dyDescent="0.25">
      <c r="B246" s="12">
        <f t="shared" si="81"/>
        <v>238</v>
      </c>
      <c r="C246" s="70">
        <f t="shared" si="63"/>
        <v>0</v>
      </c>
      <c r="D246" s="70">
        <f t="shared" si="64"/>
        <v>0</v>
      </c>
      <c r="E246" s="70">
        <f t="shared" si="74"/>
        <v>0</v>
      </c>
      <c r="F246" s="70">
        <f t="shared" si="75"/>
        <v>0</v>
      </c>
      <c r="G246" s="14">
        <f t="shared" si="65"/>
        <v>0</v>
      </c>
      <c r="H246" s="74">
        <f t="shared" si="66"/>
        <v>0</v>
      </c>
      <c r="J246" s="12">
        <f t="shared" si="82"/>
        <v>238</v>
      </c>
      <c r="K246" s="70">
        <f t="shared" si="67"/>
        <v>0</v>
      </c>
      <c r="L246" s="70">
        <f t="shared" si="76"/>
        <v>0</v>
      </c>
      <c r="M246" s="70">
        <f t="shared" si="77"/>
        <v>0</v>
      </c>
      <c r="N246" s="70">
        <f t="shared" si="78"/>
        <v>0</v>
      </c>
      <c r="O246" s="14">
        <f t="shared" si="68"/>
        <v>0</v>
      </c>
      <c r="P246" s="74">
        <f t="shared" si="69"/>
        <v>0</v>
      </c>
      <c r="R246" s="12">
        <f t="shared" si="83"/>
        <v>238</v>
      </c>
      <c r="S246" s="70">
        <f t="shared" si="70"/>
        <v>0</v>
      </c>
      <c r="T246" s="70">
        <f t="shared" si="79"/>
        <v>0</v>
      </c>
      <c r="U246" s="70">
        <f t="shared" si="71"/>
        <v>0</v>
      </c>
      <c r="V246" s="70">
        <f t="shared" si="80"/>
        <v>0</v>
      </c>
      <c r="W246" s="14">
        <f t="shared" si="72"/>
        <v>0</v>
      </c>
      <c r="X246" s="74">
        <f t="shared" si="73"/>
        <v>0</v>
      </c>
    </row>
    <row r="247" spans="2:24" ht="20.100000000000001" customHeight="1" x14ac:dyDescent="0.25">
      <c r="B247" s="12">
        <f t="shared" si="81"/>
        <v>239</v>
      </c>
      <c r="C247" s="70">
        <f t="shared" si="63"/>
        <v>0</v>
      </c>
      <c r="D247" s="70">
        <f t="shared" si="64"/>
        <v>0</v>
      </c>
      <c r="E247" s="70">
        <f t="shared" si="74"/>
        <v>0</v>
      </c>
      <c r="F247" s="70">
        <f t="shared" si="75"/>
        <v>0</v>
      </c>
      <c r="G247" s="14">
        <f t="shared" si="65"/>
        <v>0</v>
      </c>
      <c r="H247" s="74">
        <f t="shared" si="66"/>
        <v>0</v>
      </c>
      <c r="J247" s="12">
        <f t="shared" si="82"/>
        <v>239</v>
      </c>
      <c r="K247" s="70">
        <f t="shared" si="67"/>
        <v>0</v>
      </c>
      <c r="L247" s="70">
        <f t="shared" si="76"/>
        <v>0</v>
      </c>
      <c r="M247" s="70">
        <f t="shared" si="77"/>
        <v>0</v>
      </c>
      <c r="N247" s="70">
        <f t="shared" si="78"/>
        <v>0</v>
      </c>
      <c r="O247" s="14">
        <f t="shared" si="68"/>
        <v>0</v>
      </c>
      <c r="P247" s="74">
        <f t="shared" si="69"/>
        <v>0</v>
      </c>
      <c r="R247" s="12">
        <f t="shared" si="83"/>
        <v>239</v>
      </c>
      <c r="S247" s="70">
        <f t="shared" si="70"/>
        <v>0</v>
      </c>
      <c r="T247" s="70">
        <f t="shared" si="79"/>
        <v>0</v>
      </c>
      <c r="U247" s="70">
        <f t="shared" si="71"/>
        <v>0</v>
      </c>
      <c r="V247" s="70">
        <f t="shared" si="80"/>
        <v>0</v>
      </c>
      <c r="W247" s="14">
        <f t="shared" si="72"/>
        <v>0</v>
      </c>
      <c r="X247" s="74">
        <f t="shared" si="73"/>
        <v>0</v>
      </c>
    </row>
    <row r="248" spans="2:24" ht="20.100000000000001" customHeight="1" x14ac:dyDescent="0.25">
      <c r="B248" s="12">
        <f t="shared" si="81"/>
        <v>240</v>
      </c>
      <c r="C248" s="70">
        <f t="shared" si="63"/>
        <v>0</v>
      </c>
      <c r="D248" s="70">
        <f t="shared" si="64"/>
        <v>0</v>
      </c>
      <c r="E248" s="70">
        <f t="shared" si="74"/>
        <v>0</v>
      </c>
      <c r="F248" s="70">
        <f t="shared" si="75"/>
        <v>0</v>
      </c>
      <c r="G248" s="14">
        <f t="shared" si="65"/>
        <v>0</v>
      </c>
      <c r="H248" s="74">
        <f t="shared" si="66"/>
        <v>0</v>
      </c>
      <c r="J248" s="12">
        <f t="shared" si="82"/>
        <v>240</v>
      </c>
      <c r="K248" s="70">
        <f t="shared" si="67"/>
        <v>0</v>
      </c>
      <c r="L248" s="70">
        <f t="shared" si="76"/>
        <v>0</v>
      </c>
      <c r="M248" s="70">
        <f t="shared" si="77"/>
        <v>0</v>
      </c>
      <c r="N248" s="70">
        <f t="shared" si="78"/>
        <v>0</v>
      </c>
      <c r="O248" s="14">
        <f t="shared" si="68"/>
        <v>0</v>
      </c>
      <c r="P248" s="74">
        <f t="shared" si="69"/>
        <v>0</v>
      </c>
      <c r="R248" s="12">
        <f t="shared" si="83"/>
        <v>240</v>
      </c>
      <c r="S248" s="70">
        <f t="shared" si="70"/>
        <v>0</v>
      </c>
      <c r="T248" s="70">
        <f t="shared" si="79"/>
        <v>0</v>
      </c>
      <c r="U248" s="70">
        <f t="shared" si="71"/>
        <v>0</v>
      </c>
      <c r="V248" s="70">
        <f t="shared" si="80"/>
        <v>0</v>
      </c>
      <c r="W248" s="14">
        <f t="shared" si="72"/>
        <v>0</v>
      </c>
      <c r="X248" s="74">
        <f t="shared" si="73"/>
        <v>0</v>
      </c>
    </row>
    <row r="249" spans="2:24" ht="21.9" customHeight="1" x14ac:dyDescent="0.25">
      <c r="B249" s="60" t="s">
        <v>4</v>
      </c>
      <c r="C249" s="64">
        <f>SUM(C9:C248)</f>
        <v>0</v>
      </c>
      <c r="D249" s="64">
        <f>SUM(D9:D248)</f>
        <v>0</v>
      </c>
      <c r="E249" s="64">
        <f>SUM(E9:E248)</f>
        <v>0</v>
      </c>
      <c r="F249" s="72"/>
      <c r="G249" s="66">
        <f>SUM(G9:G248)</f>
        <v>0</v>
      </c>
      <c r="H249" s="67">
        <f>SUM(H9:H248)</f>
        <v>0</v>
      </c>
      <c r="I249" s="73"/>
      <c r="J249" s="60" t="s">
        <v>4</v>
      </c>
      <c r="K249" s="64">
        <f>SUM(K9:K248)</f>
        <v>0</v>
      </c>
      <c r="L249" s="64">
        <f>SUM(L9:L248)</f>
        <v>0</v>
      </c>
      <c r="M249" s="64">
        <f>SUM(M9:M248)</f>
        <v>0</v>
      </c>
      <c r="N249" s="72"/>
      <c r="O249" s="66">
        <f>SUM(O9:O248)</f>
        <v>0</v>
      </c>
      <c r="P249" s="67">
        <f>SUM(P9:P248)</f>
        <v>0</v>
      </c>
      <c r="Q249" s="73"/>
      <c r="R249" s="60" t="s">
        <v>4</v>
      </c>
      <c r="S249" s="64">
        <f>SUM(S9:S248)</f>
        <v>0</v>
      </c>
      <c r="T249" s="64">
        <f>SUM(T9:T248)</f>
        <v>0</v>
      </c>
      <c r="U249" s="64">
        <f>SUM(U9:U248)</f>
        <v>0</v>
      </c>
      <c r="V249" s="72"/>
      <c r="W249" s="66">
        <f>SUM(W9:W248)</f>
        <v>0</v>
      </c>
      <c r="X249" s="67">
        <f>SUM(X9:X248)</f>
        <v>0</v>
      </c>
    </row>
  </sheetData>
  <sheetProtection algorithmName="SHA-512" hashValue="bMaxT2O+XFpAGdfQtipuYsYAZt1wGU716m6s2hfPtOSm6OVKV2eiOOVt6fCFJ24mEIupeQ92puddTjzOjJ4ltw==" saltValue="f+FB7Wy/gOJ9+jrNJ20jCA==" spinCount="100000" sheet="1" formatCells="0" formatColumns="0" formatRows="0" insertColumns="0" insertRows="0" insertHyperlinks="0" deleteColumns="0" deleteRows="0" sort="0" autoFilter="0" pivotTables="0"/>
  <mergeCells count="40">
    <mergeCell ref="R5:V5"/>
    <mergeCell ref="J5:O5"/>
    <mergeCell ref="B5:F5"/>
    <mergeCell ref="M4:N4"/>
    <mergeCell ref="G3:G4"/>
    <mergeCell ref="B3:B4"/>
    <mergeCell ref="C3:C4"/>
    <mergeCell ref="D3:D4"/>
    <mergeCell ref="E3:E4"/>
    <mergeCell ref="F3:F4"/>
    <mergeCell ref="H3:I4"/>
    <mergeCell ref="P3:S3"/>
    <mergeCell ref="P4:R4"/>
    <mergeCell ref="T3:V3"/>
    <mergeCell ref="T4:U4"/>
    <mergeCell ref="B2:I2"/>
    <mergeCell ref="S7:S8"/>
    <mergeCell ref="T7:T8"/>
    <mergeCell ref="U7:U8"/>
    <mergeCell ref="V7:V8"/>
    <mergeCell ref="B6:D6"/>
    <mergeCell ref="J6:L6"/>
    <mergeCell ref="R6:T6"/>
    <mergeCell ref="B7:B8"/>
    <mergeCell ref="J3:J4"/>
    <mergeCell ref="K3:K4"/>
    <mergeCell ref="M3:O3"/>
    <mergeCell ref="C7:C8"/>
    <mergeCell ref="D7:D8"/>
    <mergeCell ref="E7:E8"/>
    <mergeCell ref="F7:F8"/>
    <mergeCell ref="G7:H7"/>
    <mergeCell ref="W7:X7"/>
    <mergeCell ref="J7:J8"/>
    <mergeCell ref="R7:R8"/>
    <mergeCell ref="O7:P7"/>
    <mergeCell ref="K7:K8"/>
    <mergeCell ref="L7:L8"/>
    <mergeCell ref="M7:M8"/>
    <mergeCell ref="N7:N8"/>
  </mergeCells>
  <conditionalFormatting sqref="L3">
    <cfRule type="cellIs" dxfId="105" priority="36" stopIfTrue="1" operator="equal">
      <formula>0</formula>
    </cfRule>
  </conditionalFormatting>
  <conditionalFormatting sqref="H6">
    <cfRule type="cellIs" dxfId="104" priority="35" operator="equal">
      <formula>0</formula>
    </cfRule>
  </conditionalFormatting>
  <conditionalFormatting sqref="B6:F6 C9:F248">
    <cfRule type="cellIs" dxfId="103" priority="34" operator="equal">
      <formula>0</formula>
    </cfRule>
  </conditionalFormatting>
  <conditionalFormatting sqref="G9:G188 G249">
    <cfRule type="cellIs" dxfId="102" priority="33" operator="equal">
      <formula>0</formula>
    </cfRule>
  </conditionalFormatting>
  <conditionalFormatting sqref="K9:N188">
    <cfRule type="cellIs" dxfId="101" priority="32" operator="equal">
      <formula>0</formula>
    </cfRule>
  </conditionalFormatting>
  <conditionalFormatting sqref="O9:O188 O249">
    <cfRule type="cellIs" dxfId="100" priority="31" operator="equal">
      <formula>0</formula>
    </cfRule>
  </conditionalFormatting>
  <conditionalFormatting sqref="S9:V188">
    <cfRule type="cellIs" dxfId="99" priority="30" operator="equal">
      <formula>0</formula>
    </cfRule>
  </conditionalFormatting>
  <conditionalFormatting sqref="W9:W188 W249:X249">
    <cfRule type="cellIs" dxfId="98" priority="29" operator="equal">
      <formula>0</formula>
    </cfRule>
  </conditionalFormatting>
  <conditionalFormatting sqref="C189:F212">
    <cfRule type="cellIs" dxfId="97" priority="28" operator="equal">
      <formula>0</formula>
    </cfRule>
  </conditionalFormatting>
  <conditionalFormatting sqref="G189:G212">
    <cfRule type="cellIs" dxfId="96" priority="27" operator="equal">
      <formula>0</formula>
    </cfRule>
  </conditionalFormatting>
  <conditionalFormatting sqref="K189:N212">
    <cfRule type="cellIs" dxfId="95" priority="26" operator="equal">
      <formula>0</formula>
    </cfRule>
  </conditionalFormatting>
  <conditionalFormatting sqref="O189:O212">
    <cfRule type="cellIs" dxfId="94" priority="25" operator="equal">
      <formula>0</formula>
    </cfRule>
  </conditionalFormatting>
  <conditionalFormatting sqref="S189:V212">
    <cfRule type="cellIs" dxfId="93" priority="24" operator="equal">
      <formula>0</formula>
    </cfRule>
  </conditionalFormatting>
  <conditionalFormatting sqref="W189:W212">
    <cfRule type="cellIs" dxfId="92" priority="23" operator="equal">
      <formula>0</formula>
    </cfRule>
  </conditionalFormatting>
  <conditionalFormatting sqref="C213:F236">
    <cfRule type="cellIs" dxfId="91" priority="22" operator="equal">
      <formula>0</formula>
    </cfRule>
  </conditionalFormatting>
  <conditionalFormatting sqref="G213:G236">
    <cfRule type="cellIs" dxfId="90" priority="21" operator="equal">
      <formula>0</formula>
    </cfRule>
  </conditionalFormatting>
  <conditionalFormatting sqref="K213:N236">
    <cfRule type="cellIs" dxfId="89" priority="20" operator="equal">
      <formula>0</formula>
    </cfRule>
  </conditionalFormatting>
  <conditionalFormatting sqref="O213:O236">
    <cfRule type="cellIs" dxfId="88" priority="19" operator="equal">
      <formula>0</formula>
    </cfRule>
  </conditionalFormatting>
  <conditionalFormatting sqref="S213:V236">
    <cfRule type="cellIs" dxfId="87" priority="18" operator="equal">
      <formula>0</formula>
    </cfRule>
  </conditionalFormatting>
  <conditionalFormatting sqref="W213:W236">
    <cfRule type="cellIs" dxfId="86" priority="17" operator="equal">
      <formula>0</formula>
    </cfRule>
  </conditionalFormatting>
  <conditionalFormatting sqref="C237:F248">
    <cfRule type="cellIs" dxfId="85" priority="16" operator="equal">
      <formula>0</formula>
    </cfRule>
  </conditionalFormatting>
  <conditionalFormatting sqref="G237:G248">
    <cfRule type="cellIs" dxfId="84" priority="15" operator="equal">
      <formula>0</formula>
    </cfRule>
  </conditionalFormatting>
  <conditionalFormatting sqref="K237:N248">
    <cfRule type="cellIs" dxfId="83" priority="14" operator="equal">
      <formula>0</formula>
    </cfRule>
  </conditionalFormatting>
  <conditionalFormatting sqref="O237:O248">
    <cfRule type="cellIs" dxfId="82" priority="13" operator="equal">
      <formula>0</formula>
    </cfRule>
  </conditionalFormatting>
  <conditionalFormatting sqref="S237:V248">
    <cfRule type="cellIs" dxfId="81" priority="12" operator="equal">
      <formula>0</formula>
    </cfRule>
  </conditionalFormatting>
  <conditionalFormatting sqref="W237:W248">
    <cfRule type="cellIs" dxfId="80" priority="11" operator="equal">
      <formula>0</formula>
    </cfRule>
  </conditionalFormatting>
  <conditionalFormatting sqref="X9:X248">
    <cfRule type="cellIs" dxfId="79" priority="7" operator="equal">
      <formula>0</formula>
    </cfRule>
  </conditionalFormatting>
  <conditionalFormatting sqref="P249">
    <cfRule type="cellIs" dxfId="78" priority="5" operator="equal">
      <formula>0</formula>
    </cfRule>
  </conditionalFormatting>
  <conditionalFormatting sqref="P9:P248">
    <cfRule type="cellIs" dxfId="77" priority="4" operator="equal">
      <formula>0</formula>
    </cfRule>
  </conditionalFormatting>
  <conditionalFormatting sqref="H249">
    <cfRule type="cellIs" dxfId="76" priority="3" operator="equal">
      <formula>0</formula>
    </cfRule>
  </conditionalFormatting>
  <conditionalFormatting sqref="H9:H248">
    <cfRule type="cellIs" dxfId="75" priority="2" operator="equal">
      <formula>0</formula>
    </cfRule>
  </conditionalFormatting>
  <conditionalFormatting sqref="S4">
    <cfRule type="cellIs" dxfId="74" priority="1" operator="equal">
      <formula>0</formula>
    </cfRule>
  </conditionalFormatting>
  <dataValidations disablePrompts="1" count="1">
    <dataValidation allowBlank="1" showInputMessage="1" showErrorMessage="1" prompt="Nbre de mois de différé" sqref="G3" xr:uid="{00000000-0002-0000-0100-000000000000}"/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8" operator="greaterThan" id="{D580809A-779A-4F73-9F07-5478DD0921BF}">
            <xm:f>'Remboursements annuels'!$L$3</xm:f>
            <x14:dxf>
              <font>
                <color theme="0"/>
              </font>
            </x14:dxf>
          </x14:cfRule>
          <xm:sqref>B9:B248 J9:J248 R9:R248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6"/>
  <sheetViews>
    <sheetView showGridLines="0" showRowColHeaders="0" workbookViewId="0">
      <selection activeCell="B6" sqref="B6"/>
    </sheetView>
  </sheetViews>
  <sheetFormatPr baseColWidth="10" defaultRowHeight="13.2" x14ac:dyDescent="0.25"/>
  <cols>
    <col min="1" max="1" width="1.6640625" customWidth="1"/>
    <col min="2" max="2" width="23.44140625" customWidth="1"/>
    <col min="4" max="4" width="11.44140625" customWidth="1"/>
  </cols>
  <sheetData>
    <row r="2" spans="2:5" ht="21.9" customHeight="1" x14ac:dyDescent="0.25">
      <c r="B2" s="151" t="s">
        <v>12</v>
      </c>
      <c r="C2" s="149" t="s">
        <v>13</v>
      </c>
      <c r="D2" s="147" t="s">
        <v>17</v>
      </c>
      <c r="E2" s="148"/>
    </row>
    <row r="3" spans="2:5" ht="21.9" customHeight="1" x14ac:dyDescent="0.25">
      <c r="B3" s="152"/>
      <c r="C3" s="150"/>
      <c r="D3" s="36" t="s">
        <v>9</v>
      </c>
      <c r="E3" s="37" t="s">
        <v>10</v>
      </c>
    </row>
    <row r="4" spans="2:5" ht="24.9" customHeight="1" x14ac:dyDescent="0.25">
      <c r="B4" s="7" t="s">
        <v>14</v>
      </c>
      <c r="C4" s="35">
        <f>'Remboursements annuels'!D29</f>
        <v>0</v>
      </c>
      <c r="D4" s="35">
        <f>'Remboursements annuels'!G29</f>
        <v>0</v>
      </c>
      <c r="E4" s="15">
        <f>'Remboursements annuels'!H29</f>
        <v>0</v>
      </c>
    </row>
    <row r="5" spans="2:5" ht="24.9" customHeight="1" x14ac:dyDescent="0.25">
      <c r="B5" s="31" t="s">
        <v>15</v>
      </c>
      <c r="C5" s="33">
        <f>'Remboursements annuels'!L29</f>
        <v>0</v>
      </c>
      <c r="D5" s="33">
        <f>'Remboursements annuels'!O29</f>
        <v>0</v>
      </c>
      <c r="E5" s="32">
        <f>'Remboursements annuels'!P29</f>
        <v>0</v>
      </c>
    </row>
    <row r="6" spans="2:5" ht="24.9" customHeight="1" x14ac:dyDescent="0.25">
      <c r="B6" s="8" t="s">
        <v>16</v>
      </c>
      <c r="C6" s="34">
        <f>'Remboursements annuels'!T29</f>
        <v>0</v>
      </c>
      <c r="D6" s="34">
        <f>'Remboursements annuels'!W29</f>
        <v>0</v>
      </c>
      <c r="E6" s="16">
        <f>'Remboursements annuels'!X29</f>
        <v>0</v>
      </c>
    </row>
  </sheetData>
  <sheetProtection algorithmName="SHA-512" hashValue="kD1fGh/aeh4PMH+VlelnLCofNn0Ht1L6UvWXVw+9gTJR6phwff4oOgXJEhbFx7J4jrDxqoYobQhx6ulJ6SMLeQ==" saltValue="padrJ5ke3GR2aN2bLnAB5A==" spinCount="100000" sheet="1" formatCells="0" formatColumns="0" formatRows="0" insertColumns="0" insertRows="0" insertHyperlinks="0" deleteColumns="0" deleteRows="0" sort="0" autoFilter="0" pivotTables="0"/>
  <mergeCells count="3">
    <mergeCell ref="D2:E2"/>
    <mergeCell ref="C2:C3"/>
    <mergeCell ref="B2:B3"/>
  </mergeCells>
  <conditionalFormatting sqref="C5:E5">
    <cfRule type="cellIs" dxfId="72" priority="3" operator="equal">
      <formula>0</formula>
    </cfRule>
  </conditionalFormatting>
  <conditionalFormatting sqref="C4:E4">
    <cfRule type="cellIs" dxfId="71" priority="2" operator="equal">
      <formula>0</formula>
    </cfRule>
  </conditionalFormatting>
  <conditionalFormatting sqref="C6:E6">
    <cfRule type="cellIs" dxfId="7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12</vt:i4>
      </vt:variant>
    </vt:vector>
  </HeadingPairs>
  <TitlesOfParts>
    <vt:vector size="15" baseType="lpstr">
      <vt:lpstr>Remboursements annuels</vt:lpstr>
      <vt:lpstr>Remboursements périodiques</vt:lpstr>
      <vt:lpstr>récapitulatif</vt:lpstr>
      <vt:lpstr>annuité_emprunt</vt:lpstr>
      <vt:lpstr>différé</vt:lpstr>
      <vt:lpstr>durée_du_prêt</vt:lpstr>
      <vt:lpstr>emprunt</vt:lpstr>
      <vt:lpstr>p</vt:lpstr>
      <vt:lpstr>périodicité</vt:lpstr>
      <vt:lpstr>remboursement</vt:lpstr>
      <vt:lpstr>taux_amortissement_constant</vt:lpstr>
      <vt:lpstr>taux_annuité_constante</vt:lpstr>
      <vt:lpstr>taux_in_fine</vt:lpstr>
      <vt:lpstr>Tx_actualisation</vt:lpstr>
      <vt:lpstr>Tx_IS</vt:lpstr>
    </vt:vector>
  </TitlesOfParts>
  <Company>GIE USCC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CREDIT COOPERATIF</dc:creator>
  <cp:lastModifiedBy>J. BERGARA</cp:lastModifiedBy>
  <cp:lastPrinted>2019-04-24T12:13:02Z</cp:lastPrinted>
  <dcterms:created xsi:type="dcterms:W3CDTF">2006-05-23T13:48:24Z</dcterms:created>
  <dcterms:modified xsi:type="dcterms:W3CDTF">2019-09-11T15:27:15Z</dcterms:modified>
</cp:coreProperties>
</file>