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Incidences du prix sur la marge" sheetId="2" r:id="rId1"/>
  </sheets>
  <definedNames>
    <definedName name="CA1_prévu">#REF!</definedName>
    <definedName name="CA1_réalisé">#REF!</definedName>
    <definedName name="CA2_prévu">#REF!</definedName>
    <definedName name="CA2_réalisé">#REF!</definedName>
    <definedName name="Ecart_CA1">#REF!</definedName>
    <definedName name="Ecart_CA2">#REF!</definedName>
    <definedName name="Ecart_MB1">#REF!</definedName>
    <definedName name="Ecart_MB2">#REF!</definedName>
    <definedName name="Ecart_PVU">#REF!</definedName>
    <definedName name="Ecart_Qté">#REF!</definedName>
    <definedName name="Ecart_taux_MB1">#REF!</definedName>
    <definedName name="Ecart_taux_MB2">#REF!</definedName>
    <definedName name="PVU_prévu">#REF!</definedName>
    <definedName name="PVU_réel">#REF!</definedName>
    <definedName name="qté_prévue">#REF!</definedName>
    <definedName name="qté_réelle">#REF!</definedName>
    <definedName name="qté_sup">#REF!</definedName>
    <definedName name="taux_MB1_prévu">#REF!</definedName>
    <definedName name="taux_MB1_réel">#REF!</definedName>
    <definedName name="taux_MB2_prévu">#REF!</definedName>
    <definedName name="taux_MB2_ré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2" l="1"/>
  <c r="B9" i="2" l="1"/>
  <c r="J6" i="2"/>
  <c r="E6" i="2"/>
  <c r="E3" i="2"/>
  <c r="B5" i="2"/>
  <c r="B4" i="2"/>
  <c r="B3" i="2"/>
  <c r="M6" i="2" l="1"/>
  <c r="M3" i="2"/>
  <c r="H3" i="2"/>
  <c r="H6" i="2"/>
  <c r="C11" i="2" l="1"/>
  <c r="B11" i="2" s="1"/>
  <c r="C7" i="2"/>
  <c r="J4" i="2" l="1"/>
  <c r="B13" i="2"/>
  <c r="C13" i="2"/>
  <c r="F5" i="2" l="1"/>
  <c r="F7" i="2" s="1"/>
  <c r="E4" i="2"/>
  <c r="C15" i="2"/>
  <c r="B15" i="2" s="1"/>
  <c r="K5" i="2"/>
  <c r="K7" i="2" s="1"/>
  <c r="M7" i="2" s="1"/>
  <c r="M5" i="2" s="1"/>
  <c r="M4" i="2" s="1"/>
  <c r="H7" i="2" l="1"/>
  <c r="H5" i="2" l="1"/>
  <c r="H4" i="2" s="1"/>
</calcChain>
</file>

<file path=xl/sharedStrings.xml><?xml version="1.0" encoding="utf-8"?>
<sst xmlns="http://schemas.openxmlformats.org/spreadsheetml/2006/main" count="12" uniqueCount="9">
  <si>
    <t>Incidence de la variation des prix de vente 
et des prix d'achat sur le taux de marge</t>
  </si>
  <si>
    <t>Vérification</t>
  </si>
  <si>
    <t>Quelle augmentation tarifaire appliquer pour obtenir un taux de marge à partir d'un taux d'évolution des prix d'achat connu</t>
  </si>
  <si>
    <t>Evolution maximum des prix d'achat pour obtenir un taux de marge à partir d'un taux d'évolution des prix de vente prévu</t>
  </si>
  <si>
    <t>= Variation du taux de marge</t>
  </si>
  <si>
    <t>= Taux d'évolution du prix de vente nécessaire</t>
  </si>
  <si>
    <t>= Taux d'évolution du prix d'achat à obtenir</t>
  </si>
  <si>
    <t>Taux de marge actuel ?</t>
  </si>
  <si>
    <t xml:space="preserve">= Nouveau taux de marge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</si>
</sst>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€ &quot;"/>
    <numFmt numFmtId="165" formatCode="0.000%"/>
    <numFmt numFmtId="166" formatCode="0.0000%"/>
  </numFmts>
  <fonts count="21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  <font>
      <b/>
      <sz val="10"/>
      <color indexed="12"/>
      <name val="Calibri"/>
      <family val="2"/>
    </font>
    <font>
      <b/>
      <sz val="10"/>
      <color indexed="32"/>
      <name val="Calibri"/>
      <family val="2"/>
    </font>
    <font>
      <b/>
      <sz val="10"/>
      <color indexed="17"/>
      <name val="Calibri"/>
      <family val="2"/>
    </font>
    <font>
      <b/>
      <i/>
      <sz val="10"/>
      <color indexed="33"/>
      <name val="Calibri"/>
      <family val="2"/>
    </font>
    <font>
      <b/>
      <i/>
      <sz val="10"/>
      <color indexed="32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i/>
      <sz val="10"/>
      <color indexed="32"/>
      <name val="Calibri"/>
      <family val="2"/>
    </font>
    <font>
      <sz val="10"/>
      <color rgb="FF00206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i/>
      <sz val="10"/>
      <color rgb="FF0000CC"/>
      <name val="Calibri"/>
      <family val="2"/>
      <scheme val="minor"/>
    </font>
    <font>
      <sz val="10"/>
      <color rgb="FF000080"/>
      <name val="Calibri"/>
      <family val="2"/>
    </font>
    <font>
      <sz val="10"/>
      <color indexed="32"/>
      <name val="Calibri"/>
      <family val="2"/>
    </font>
    <font>
      <sz val="10.5"/>
      <color theme="8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14996795556505021"/>
      </top>
      <bottom style="thin">
        <color theme="0" tint="-0.24994659260841701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0" fontId="6" fillId="0" borderId="0" xfId="0" applyNumberFormat="1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2" fillId="0" borderId="0" xfId="0" applyFont="1"/>
    <xf numFmtId="10" fontId="4" fillId="0" borderId="0" xfId="0" applyNumberFormat="1" applyFont="1" applyFill="1" applyAlignment="1">
      <alignment vertical="center"/>
    </xf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0" fontId="0" fillId="0" borderId="0" xfId="0" applyAlignment="1" applyProtection="1">
      <alignment horizontal="center" vertical="center"/>
      <protection hidden="1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10" fontId="12" fillId="0" borderId="0" xfId="0" applyNumberFormat="1" applyFont="1" applyAlignment="1">
      <alignment vertical="center"/>
    </xf>
    <xf numFmtId="0" fontId="10" fillId="8" borderId="4" xfId="0" quotePrefix="1" applyFont="1" applyFill="1" applyBorder="1" applyAlignment="1" applyProtection="1">
      <alignment horizontal="left" vertical="center" wrapText="1" indent="1"/>
      <protection hidden="1"/>
    </xf>
    <xf numFmtId="0" fontId="1" fillId="10" borderId="1" xfId="0" applyFont="1" applyFill="1" applyBorder="1" applyAlignment="1" applyProtection="1">
      <alignment horizontal="center" vertical="center"/>
      <protection hidden="1"/>
    </xf>
    <xf numFmtId="10" fontId="13" fillId="8" borderId="8" xfId="0" applyNumberFormat="1" applyFont="1" applyFill="1" applyBorder="1" applyAlignment="1" applyProtection="1">
      <alignment horizontal="center" vertical="center"/>
      <protection hidden="1"/>
    </xf>
    <xf numFmtId="0" fontId="13" fillId="8" borderId="11" xfId="4" quotePrefix="1" applyFont="1" applyFill="1" applyBorder="1" applyAlignment="1" applyProtection="1">
      <alignment horizontal="left" vertical="center" indent="1"/>
      <protection hidden="1"/>
    </xf>
    <xf numFmtId="10" fontId="13" fillId="8" borderId="13" xfId="4" applyNumberFormat="1" applyFont="1" applyFill="1" applyBorder="1" applyAlignment="1" applyProtection="1">
      <alignment horizontal="center" vertical="center"/>
      <protection hidden="1"/>
    </xf>
    <xf numFmtId="10" fontId="13" fillId="8" borderId="9" xfId="0" applyNumberFormat="1" applyFont="1" applyFill="1" applyBorder="1" applyAlignment="1" applyProtection="1">
      <alignment horizontal="center" vertical="center"/>
      <protection hidden="1"/>
    </xf>
    <xf numFmtId="10" fontId="13" fillId="8" borderId="17" xfId="0" applyNumberFormat="1" applyFont="1" applyFill="1" applyBorder="1" applyAlignment="1" applyProtection="1">
      <alignment horizontal="center" vertical="center"/>
      <protection hidden="1"/>
    </xf>
    <xf numFmtId="0" fontId="14" fillId="0" borderId="5" xfId="0" applyFont="1" applyFill="1" applyBorder="1" applyAlignment="1" applyProtection="1">
      <alignment horizontal="left" vertical="center" wrapText="1" indent="1"/>
      <protection hidden="1"/>
    </xf>
    <xf numFmtId="10" fontId="14" fillId="0" borderId="14" xfId="0" applyNumberFormat="1" applyFont="1" applyFill="1" applyBorder="1" applyAlignment="1" applyProtection="1">
      <alignment horizontal="center" vertical="center"/>
      <protection locked="0"/>
    </xf>
    <xf numFmtId="0" fontId="14" fillId="0" borderId="23" xfId="0" applyFont="1" applyFill="1" applyBorder="1" applyAlignment="1" applyProtection="1">
      <alignment horizontal="left" vertical="center" wrapText="1" indent="1"/>
      <protection hidden="1"/>
    </xf>
    <xf numFmtId="10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14" fillId="0" borderId="25" xfId="0" applyFont="1" applyFill="1" applyBorder="1" applyAlignment="1" applyProtection="1">
      <alignment horizontal="left" vertical="center" wrapText="1" indent="1"/>
      <protection hidden="1"/>
    </xf>
    <xf numFmtId="10" fontId="14" fillId="0" borderId="26" xfId="0" applyNumberFormat="1" applyFont="1" applyFill="1" applyBorder="1" applyAlignment="1" applyProtection="1">
      <alignment horizontal="center" vertical="center"/>
      <protection locked="0"/>
    </xf>
    <xf numFmtId="0" fontId="15" fillId="9" borderId="7" xfId="3" applyFont="1" applyFill="1" applyBorder="1" applyAlignment="1" applyProtection="1">
      <alignment horizontal="left" vertical="center" indent="1"/>
      <protection hidden="1"/>
    </xf>
    <xf numFmtId="10" fontId="15" fillId="9" borderId="16" xfId="3" applyNumberFormat="1" applyFont="1" applyFill="1" applyBorder="1" applyAlignment="1" applyProtection="1">
      <alignment horizontal="center" vertical="center"/>
      <protection locked="0"/>
    </xf>
    <xf numFmtId="10" fontId="15" fillId="9" borderId="19" xfId="3" applyNumberFormat="1" applyFont="1" applyFill="1" applyBorder="1" applyAlignment="1" applyProtection="1">
      <alignment horizontal="center" vertical="center"/>
      <protection locked="0"/>
    </xf>
    <xf numFmtId="10" fontId="0" fillId="0" borderId="0" xfId="0" applyNumberFormat="1" applyFont="1"/>
    <xf numFmtId="10" fontId="15" fillId="9" borderId="18" xfId="3" applyNumberFormat="1" applyFont="1" applyFill="1" applyBorder="1" applyAlignment="1" applyProtection="1">
      <alignment horizontal="center" vertical="center"/>
      <protection hidden="1"/>
    </xf>
    <xf numFmtId="0" fontId="15" fillId="9" borderId="20" xfId="3" applyFont="1" applyFill="1" applyBorder="1" applyAlignment="1" applyProtection="1">
      <alignment horizontal="left" vertical="center" indent="1"/>
      <protection hidden="1"/>
    </xf>
    <xf numFmtId="10" fontId="15" fillId="9" borderId="21" xfId="3" applyNumberFormat="1" applyFont="1" applyFill="1" applyBorder="1" applyAlignment="1" applyProtection="1">
      <alignment horizontal="center" vertical="center"/>
      <protection hidden="1"/>
    </xf>
    <xf numFmtId="10" fontId="14" fillId="0" borderId="6" xfId="0" applyNumberFormat="1" applyFont="1" applyFill="1" applyBorder="1" applyAlignment="1" applyProtection="1">
      <alignment horizontal="center" vertical="center"/>
      <protection hidden="1"/>
    </xf>
    <xf numFmtId="10" fontId="16" fillId="0" borderId="22" xfId="2" applyNumberFormat="1" applyFont="1" applyFill="1" applyBorder="1" applyAlignment="1" applyProtection="1">
      <alignment horizontal="center" vertical="center"/>
      <protection hidden="1"/>
    </xf>
    <xf numFmtId="0" fontId="17" fillId="0" borderId="25" xfId="2" quotePrefix="1" applyFont="1" applyFill="1" applyBorder="1" applyAlignment="1" applyProtection="1">
      <alignment horizontal="left" vertical="center" indent="1"/>
      <protection hidden="1"/>
    </xf>
    <xf numFmtId="10" fontId="17" fillId="0" borderId="26" xfId="2" applyNumberFormat="1" applyFont="1" applyFill="1" applyBorder="1" applyAlignment="1" applyProtection="1">
      <alignment horizontal="center" vertical="center"/>
      <protection hidden="1"/>
    </xf>
    <xf numFmtId="0" fontId="18" fillId="6" borderId="2" xfId="0" applyFont="1" applyFill="1" applyBorder="1" applyAlignment="1" applyProtection="1">
      <alignment horizontal="left" vertical="center" indent="1"/>
      <protection hidden="1"/>
    </xf>
    <xf numFmtId="164" fontId="19" fillId="6" borderId="15" xfId="0" applyNumberFormat="1" applyFont="1" applyFill="1" applyBorder="1" applyAlignment="1" applyProtection="1">
      <alignment horizontal="right" vertical="center"/>
      <protection locked="0"/>
    </xf>
    <xf numFmtId="0" fontId="20" fillId="0" borderId="0" xfId="2" quotePrefix="1" applyFont="1" applyFill="1" applyBorder="1" applyAlignment="1" applyProtection="1">
      <alignment horizontal="right" vertical="center" indent="1"/>
      <protection hidden="1"/>
    </xf>
    <xf numFmtId="164" fontId="2" fillId="11" borderId="1" xfId="1" applyNumberFormat="1" applyFont="1" applyFill="1" applyBorder="1" applyAlignment="1" applyProtection="1">
      <alignment horizontal="right" vertical="center"/>
      <protection hidden="1"/>
    </xf>
    <xf numFmtId="0" fontId="5" fillId="0" borderId="2" xfId="0" applyFont="1" applyFill="1" applyBorder="1" applyAlignment="1" applyProtection="1">
      <alignment horizontal="left" vertical="center" wrapText="1" indent="1"/>
      <protection hidden="1"/>
    </xf>
    <xf numFmtId="164" fontId="5" fillId="0" borderId="3" xfId="0" applyNumberFormat="1" applyFont="1" applyFill="1" applyBorder="1" applyAlignment="1" applyProtection="1">
      <alignment horizontal="right" vertical="center"/>
      <protection hidden="1"/>
    </xf>
    <xf numFmtId="164" fontId="19" fillId="6" borderId="15" xfId="0" applyNumberFormat="1" applyFont="1" applyFill="1" applyBorder="1" applyAlignment="1" applyProtection="1">
      <alignment horizontal="right" vertical="center"/>
      <protection hidden="1"/>
    </xf>
    <xf numFmtId="0" fontId="17" fillId="0" borderId="5" xfId="2" quotePrefix="1" applyFont="1" applyFill="1" applyBorder="1" applyAlignment="1" applyProtection="1">
      <alignment horizontal="left" vertical="center" indent="1"/>
      <protection hidden="1"/>
    </xf>
    <xf numFmtId="10" fontId="17" fillId="0" borderId="14" xfId="2" applyNumberFormat="1" applyFont="1" applyFill="1" applyBorder="1" applyAlignment="1" applyProtection="1">
      <alignment horizontal="center" vertical="center"/>
      <protection hidden="1"/>
    </xf>
    <xf numFmtId="10" fontId="14" fillId="0" borderId="18" xfId="0" applyNumberFormat="1" applyFont="1" applyFill="1" applyBorder="1" applyAlignment="1" applyProtection="1">
      <alignment horizontal="center" vertical="center"/>
      <protection hidden="1"/>
    </xf>
    <xf numFmtId="0" fontId="3" fillId="7" borderId="10" xfId="0" applyFont="1" applyFill="1" applyBorder="1" applyAlignment="1" applyProtection="1">
      <alignment horizontal="center" vertical="center" wrapText="1"/>
      <protection hidden="1"/>
    </xf>
    <xf numFmtId="0" fontId="5" fillId="7" borderId="12" xfId="0" applyFont="1" applyFill="1" applyBorder="1" applyAlignment="1" applyProtection="1">
      <alignment horizontal="center" vertical="center" wrapText="1"/>
      <protection hidden="1"/>
    </xf>
    <xf numFmtId="0" fontId="3" fillId="7" borderId="2" xfId="0" applyFont="1" applyFill="1" applyBorder="1" applyAlignment="1" applyProtection="1">
      <alignment horizontal="center" vertical="center" wrapText="1"/>
      <protection hidden="1"/>
    </xf>
    <xf numFmtId="0" fontId="5" fillId="7" borderId="3" xfId="0" applyFont="1" applyFill="1" applyBorder="1" applyAlignment="1" applyProtection="1">
      <alignment horizontal="center" vertical="center" wrapText="1"/>
      <protection hidden="1"/>
    </xf>
  </cellXfs>
  <cellStyles count="5">
    <cellStyle name="60 % - Accent1" xfId="4" builtinId="32"/>
    <cellStyle name="60 % - Accent5" xfId="2" builtinId="48"/>
    <cellStyle name="Accent1" xfId="3" builtinId="29"/>
    <cellStyle name="Accent5" xfId="1" builtinId="45"/>
    <cellStyle name="Normal" xfId="0" builtinId="0"/>
  </cellStyles>
  <dxfs count="16"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C00000"/>
      </font>
      <fill>
        <patternFill>
          <bgColor theme="9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9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FFFFCC"/>
      </font>
    </dxf>
    <dxf>
      <font>
        <color rgb="FFC00000"/>
      </font>
      <fill>
        <patternFill>
          <bgColor theme="9" tint="0.79998168889431442"/>
        </patternFill>
      </fill>
    </dxf>
    <dxf>
      <font>
        <color theme="8" tint="-0.24994659260841701"/>
      </font>
    </dxf>
    <dxf>
      <font>
        <color theme="5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00CC"/>
      <color rgb="FFFFFFCC"/>
      <color rgb="FFEAEAEA"/>
      <color rgb="FF0000FF"/>
      <color rgb="FFB2B2B2"/>
      <color rgb="FF000080"/>
      <color rgb="FF00B050"/>
      <color rgb="FF00FFCC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showGridLines="0" showRowColHeaders="0" tabSelected="1" zoomScaleNormal="100" workbookViewId="0">
      <selection activeCell="F11" sqref="F11"/>
    </sheetView>
  </sheetViews>
  <sheetFormatPr baseColWidth="10" defaultRowHeight="15" x14ac:dyDescent="0.25"/>
  <cols>
    <col min="1" max="1" width="1.7109375" customWidth="1"/>
    <col min="2" max="2" width="36.7109375" style="1" customWidth="1"/>
    <col min="3" max="3" width="12.7109375" style="1" customWidth="1"/>
    <col min="4" max="4" width="1.7109375" style="3" customWidth="1"/>
    <col min="5" max="5" width="39.7109375" style="3" customWidth="1"/>
    <col min="6" max="6" width="10.7109375" customWidth="1"/>
    <col min="7" max="7" width="0.5703125" customWidth="1"/>
    <col min="8" max="8" width="10.7109375" customWidth="1"/>
    <col min="9" max="9" width="1.7109375" customWidth="1"/>
    <col min="10" max="10" width="39.7109375" style="20" customWidth="1"/>
    <col min="11" max="11" width="10.7109375" style="20" customWidth="1"/>
    <col min="12" max="12" width="0.5703125" style="12" customWidth="1"/>
    <col min="13" max="13" width="10.7109375" customWidth="1"/>
  </cols>
  <sheetData>
    <row r="1" spans="2:23" ht="9.9499999999999993" customHeight="1" x14ac:dyDescent="0.25">
      <c r="B1" s="10"/>
      <c r="C1" s="10"/>
      <c r="L1" s="22"/>
      <c r="M1" s="22"/>
    </row>
    <row r="2" spans="2:23" ht="35.1" customHeight="1" x14ac:dyDescent="0.25">
      <c r="B2" s="57" t="s">
        <v>0</v>
      </c>
      <c r="C2" s="58"/>
      <c r="D2" s="2"/>
      <c r="E2" s="59" t="s">
        <v>2</v>
      </c>
      <c r="F2" s="60"/>
      <c r="H2" s="24" t="s">
        <v>1</v>
      </c>
      <c r="J2" s="59" t="s">
        <v>3</v>
      </c>
      <c r="K2" s="60"/>
      <c r="M2" s="24" t="s">
        <v>1</v>
      </c>
    </row>
    <row r="3" spans="2:23" ht="30" customHeight="1" x14ac:dyDescent="0.25">
      <c r="B3" s="36" t="str">
        <f>IF(ISBLANK(C3),"Taux de marge actuel ?","Taux de marge actuel")</f>
        <v>Taux de marge actuel ?</v>
      </c>
      <c r="C3" s="37"/>
      <c r="D3" s="6"/>
      <c r="E3" s="36" t="str">
        <f>IF(ISBLANK(F3),"Taux de marge actuel ?","Taux de marge actuel")</f>
        <v>Taux de marge actuel ?</v>
      </c>
      <c r="F3" s="38"/>
      <c r="G3" s="39"/>
      <c r="H3" s="40" t="str">
        <f>IF(OR(ISBLANK(F3),ISBLANK(F6))," ",F3)</f>
        <v xml:space="preserve"> </v>
      </c>
      <c r="I3" s="14"/>
      <c r="J3" s="41" t="s">
        <v>7</v>
      </c>
      <c r="K3" s="38"/>
      <c r="L3" s="39"/>
      <c r="M3" s="42" t="str">
        <f>IF(OR(ISBLANK(K3),ISBLANK(K6))," ",K3)</f>
        <v xml:space="preserve"> </v>
      </c>
      <c r="N3" s="14"/>
      <c r="O3" s="14"/>
      <c r="P3" s="14"/>
      <c r="Q3" s="14"/>
      <c r="S3" s="14"/>
    </row>
    <row r="4" spans="2:23" ht="30" customHeight="1" x14ac:dyDescent="0.25">
      <c r="B4" s="30" t="str">
        <f>IF(ISBLANK(C4),"Taux d'évolution du prix de vente ?","Taux d'évolution du prix de vente")</f>
        <v>Taux d'évolution du prix de vente ?</v>
      </c>
      <c r="C4" s="31"/>
      <c r="D4" s="4"/>
      <c r="E4" s="30" t="str">
        <f>IF(ISBLANK(F4),"Taux de marge souhaité ? ","Taux de marge souhaité")</f>
        <v xml:space="preserve">Taux de marge souhaité ? </v>
      </c>
      <c r="F4" s="31"/>
      <c r="G4" s="14"/>
      <c r="H4" s="43" t="str">
        <f>IF(ISERROR(IF(OR(ISBLANK(F4),ISBLANK(F6))," ",H3+H5))," ",IF(OR(ISBLANK(F4),ISBLANK(F6))," ",H3+H5))</f>
        <v xml:space="preserve"> </v>
      </c>
      <c r="I4" s="14"/>
      <c r="J4" s="30" t="str">
        <f>IF(ISBLANK(K4),"Taux de marge souhaité ?","Taux de marge souhaité ?")</f>
        <v>Taux de marge souhaité ?</v>
      </c>
      <c r="K4" s="31"/>
      <c r="L4" s="14"/>
      <c r="M4" s="43" t="str">
        <f>IF(OR(ISBLANK(K4),ISBLANK(K6))," ",M3+M5)</f>
        <v xml:space="preserve"> </v>
      </c>
      <c r="N4" s="14"/>
      <c r="O4" s="14"/>
      <c r="P4" s="14"/>
      <c r="Q4" s="14"/>
      <c r="S4" s="15"/>
    </row>
    <row r="5" spans="2:23" ht="30" customHeight="1" x14ac:dyDescent="0.25">
      <c r="B5" s="34" t="str">
        <f>IF(ISBLANK(C5),"Taux d'évolution du prix d'achat ?","Taux d'évolution du prix d'achat")</f>
        <v>Taux d'évolution du prix d'achat ?</v>
      </c>
      <c r="C5" s="35"/>
      <c r="D5" s="5"/>
      <c r="E5" s="45" t="s">
        <v>4</v>
      </c>
      <c r="F5" s="46" t="str">
        <f>IF(ISBLANK(F4)," ",F4-F3)</f>
        <v xml:space="preserve"> </v>
      </c>
      <c r="G5" s="14"/>
      <c r="H5" s="44" t="str">
        <f>IF(ISERROR(IF(OR(ISBLANK(F4),ISBLANK(F6))," ",((H7-H6)*(1-H3))/(1+H7)))," ",IF(OR(ISBLANK(F4),ISBLANK(F6))," ",((H7-H6)*(1-H3))/(1+H7)))</f>
        <v xml:space="preserve"> </v>
      </c>
      <c r="I5" s="14"/>
      <c r="J5" s="45" t="s">
        <v>4</v>
      </c>
      <c r="K5" s="46" t="str">
        <f>IF(ISBLANK(K4)," ",K4-K3)</f>
        <v xml:space="preserve"> </v>
      </c>
      <c r="L5" s="14"/>
      <c r="M5" s="44" t="str">
        <f>IF(OR(ISBLANK(K4),ISBLANK(K6))," ",((M6-M7)*(1-M3))/(1+M6))</f>
        <v xml:space="preserve"> </v>
      </c>
      <c r="N5" s="14"/>
      <c r="O5" s="14"/>
      <c r="P5" s="14"/>
      <c r="Q5" s="14"/>
      <c r="S5" s="14"/>
      <c r="T5" s="14"/>
      <c r="U5" s="14"/>
    </row>
    <row r="6" spans="2:23" ht="30" customHeight="1" x14ac:dyDescent="0.25">
      <c r="B6" s="54" t="s">
        <v>4</v>
      </c>
      <c r="C6" s="55">
        <f>((C4-C5)*(1-C3))/(1+C4)</f>
        <v>0</v>
      </c>
      <c r="D6" s="10"/>
      <c r="E6" s="32" t="str">
        <f>IF(ISBLANK(F6),"Taux d'évolution prévisible du prix d'achat ?","Taux d'évolution prévisible du prix d'achat")</f>
        <v>Taux d'évolution prévisible du prix d'achat ?</v>
      </c>
      <c r="F6" s="33"/>
      <c r="H6" s="43" t="str">
        <f>IF(ISBLANK(F6)," ",F6)</f>
        <v xml:space="preserve"> </v>
      </c>
      <c r="J6" s="32" t="str">
        <f>IF(ISBLANK(K6),"Taux d'évolution du prix de vente prévu ?","Taux d'évolution du prix de vente prévu")</f>
        <v>Taux d'évolution du prix de vente prévu ?</v>
      </c>
      <c r="K6" s="33"/>
      <c r="L6"/>
      <c r="M6" s="56" t="str">
        <f>IF(ISBLANK(K6)," ",K6)</f>
        <v xml:space="preserve"> </v>
      </c>
    </row>
    <row r="7" spans="2:23" ht="30" customHeight="1" x14ac:dyDescent="0.25">
      <c r="B7" s="26" t="s">
        <v>8</v>
      </c>
      <c r="C7" s="27">
        <f>C3+C6</f>
        <v>0</v>
      </c>
      <c r="D7" s="7"/>
      <c r="E7" s="23" t="s">
        <v>5</v>
      </c>
      <c r="F7" s="29" t="str">
        <f>IF(ISERROR(IF(ISBLANK(F6)," ",((((1-F3)*F6))+F5)/((1-F4))))," ",IF(ISBLANK(F6)," ",((((1-F3)*F6))+F5)/((1-F4))))</f>
        <v xml:space="preserve"> </v>
      </c>
      <c r="G7" s="14"/>
      <c r="H7" s="28" t="str">
        <f>F7</f>
        <v xml:space="preserve"> </v>
      </c>
      <c r="I7" s="14"/>
      <c r="J7" s="23" t="s">
        <v>6</v>
      </c>
      <c r="K7" s="29" t="str">
        <f>IF(ISBLANK(K6)," ",((K5*(1+K6))-((1-K3)*K6))/((1-K3)/-1))</f>
        <v xml:space="preserve"> </v>
      </c>
      <c r="L7" s="14"/>
      <c r="M7" s="25" t="str">
        <f>K7</f>
        <v xml:space="preserve"> </v>
      </c>
      <c r="N7" s="14"/>
      <c r="O7" s="14"/>
      <c r="P7" s="14"/>
      <c r="Q7" s="14"/>
      <c r="R7" s="14"/>
      <c r="S7" s="14"/>
    </row>
    <row r="8" spans="2:23" ht="6" customHeight="1" x14ac:dyDescent="0.25">
      <c r="D8" s="6"/>
      <c r="E8" s="10"/>
      <c r="F8" s="16"/>
      <c r="G8" s="14"/>
      <c r="H8" s="19"/>
      <c r="I8" s="14"/>
      <c r="M8" s="14"/>
      <c r="N8" s="14"/>
      <c r="O8" s="14"/>
      <c r="P8" s="14"/>
      <c r="Q8" s="14"/>
    </row>
    <row r="9" spans="2:23" ht="30" customHeight="1" x14ac:dyDescent="0.25">
      <c r="B9" s="47" t="str">
        <f>IF(ISBLANK(C9),"Chiffre d'affaires prévu ?","Chiffre d'affaires prévu")</f>
        <v>Chiffre d'affaires prévu ?</v>
      </c>
      <c r="C9" s="48"/>
      <c r="F9" s="16"/>
      <c r="H9" s="16"/>
    </row>
    <row r="10" spans="2:23" ht="6" customHeight="1" x14ac:dyDescent="0.25">
      <c r="B10" s="10"/>
      <c r="C10" s="10"/>
      <c r="K10" s="22"/>
      <c r="L10" s="21"/>
      <c r="M10" s="21"/>
    </row>
    <row r="11" spans="2:23" ht="30" customHeight="1" x14ac:dyDescent="0.25">
      <c r="B11" s="49" t="str">
        <f>IF(C11&gt;0,"= Gain de marge",IF(C11&lt;0,"= Perte de marge"," "))</f>
        <v xml:space="preserve"> </v>
      </c>
      <c r="C11" s="50">
        <f>C9*C6</f>
        <v>0</v>
      </c>
      <c r="D11" s="8"/>
      <c r="E11" s="8"/>
      <c r="L11" s="21"/>
      <c r="M11" s="21"/>
      <c r="W11" s="14"/>
    </row>
    <row r="12" spans="2:23" ht="6" customHeight="1" x14ac:dyDescent="0.25">
      <c r="B12" s="10"/>
      <c r="C12" s="10"/>
      <c r="K12" s="22"/>
      <c r="L12" s="21"/>
      <c r="M12" s="21"/>
    </row>
    <row r="13" spans="2:23" ht="30" customHeight="1" x14ac:dyDescent="0.25">
      <c r="B13" s="51" t="str">
        <f>IF(C11&gt;=0," ","Chiffre d'affaires complémentaire à réaliser 
pour compenser la perte de marge")</f>
        <v xml:space="preserve"> </v>
      </c>
      <c r="C13" s="52">
        <f>IF(C11&gt;=0,0,(C11/C7)/-1)</f>
        <v>0</v>
      </c>
      <c r="L13" s="21"/>
      <c r="M13" s="21"/>
    </row>
    <row r="14" spans="2:23" ht="3" customHeight="1" x14ac:dyDescent="0.25">
      <c r="D14" s="9"/>
      <c r="E14" s="9"/>
      <c r="L14" s="21"/>
      <c r="M14" s="21"/>
      <c r="O14" s="14"/>
    </row>
    <row r="15" spans="2:23" ht="30" customHeight="1" x14ac:dyDescent="0.25">
      <c r="B15" s="47" t="str">
        <f>IF(C15=0," ","Chiffre d'affaires total à réaliser")</f>
        <v xml:space="preserve"> </v>
      </c>
      <c r="C15" s="53">
        <f>IF(C13&gt;0,C9+C13,0)</f>
        <v>0</v>
      </c>
      <c r="K15" s="22"/>
      <c r="L15" s="21"/>
      <c r="M15" s="21"/>
    </row>
    <row r="16" spans="2:23" ht="30" customHeight="1" x14ac:dyDescent="0.25">
      <c r="B16" s="10"/>
      <c r="C16" s="10"/>
      <c r="D16" s="13"/>
      <c r="E16" s="13"/>
      <c r="L16" s="21"/>
      <c r="M16" s="21"/>
      <c r="N16" s="17"/>
    </row>
    <row r="17" spans="2:16" x14ac:dyDescent="0.25">
      <c r="B17" s="10"/>
      <c r="C17" s="10"/>
      <c r="L17" s="22"/>
      <c r="M17" s="22"/>
    </row>
    <row r="18" spans="2:16" x14ac:dyDescent="0.25">
      <c r="B18" s="10"/>
      <c r="C18" s="10"/>
      <c r="D18" s="10"/>
      <c r="E18" s="10"/>
      <c r="M18" s="18"/>
      <c r="P18" s="14"/>
    </row>
    <row r="19" spans="2:16" x14ac:dyDescent="0.25">
      <c r="B19" s="10"/>
      <c r="C19" s="10"/>
      <c r="D19" s="10"/>
      <c r="E19" s="10"/>
    </row>
    <row r="20" spans="2:16" x14ac:dyDescent="0.25">
      <c r="B20" s="10"/>
      <c r="C20" s="10"/>
      <c r="D20" s="10"/>
      <c r="E20" s="10"/>
    </row>
    <row r="21" spans="2:16" x14ac:dyDescent="0.25">
      <c r="B21" s="10"/>
      <c r="C21" s="10"/>
      <c r="D21" s="10"/>
      <c r="E21" s="10"/>
    </row>
    <row r="22" spans="2:16" x14ac:dyDescent="0.25">
      <c r="B22" s="10"/>
      <c r="C22" s="10"/>
      <c r="D22" s="10"/>
      <c r="E22" s="10"/>
    </row>
    <row r="23" spans="2:16" x14ac:dyDescent="0.25">
      <c r="C23" s="11"/>
      <c r="D23" s="10"/>
      <c r="E23" s="10"/>
    </row>
    <row r="24" spans="2:16" x14ac:dyDescent="0.25">
      <c r="D24" s="10"/>
      <c r="E24" s="10"/>
    </row>
    <row r="25" spans="2:16" x14ac:dyDescent="0.25">
      <c r="D25" s="10"/>
      <c r="E25" s="10"/>
    </row>
    <row r="26" spans="2:16" x14ac:dyDescent="0.25">
      <c r="D26" s="11"/>
      <c r="E26" s="11"/>
    </row>
  </sheetData>
  <sheetProtection algorithmName="SHA-512" hashValue="TCyXzBuRAQIjf9WLqFw7XQ1589Yqe/POoFWcQUY1z3JnWDemytpm/lhthYEfkm2ZCXhZaauvpKveKaw07cP+Dw==" saltValue="+3ZNQl7r/iC4JmgM1EfBLg==" spinCount="100000" sheet="1" formatCells="0" formatColumns="0" formatRows="0" insertColumns="0" insertRows="0" insertHyperlinks="0" deleteColumns="0" deleteRows="0" sort="0" autoFilter="0" pivotTables="0"/>
  <mergeCells count="3">
    <mergeCell ref="B2:C2"/>
    <mergeCell ref="E2:F2"/>
    <mergeCell ref="J2:K2"/>
  </mergeCells>
  <conditionalFormatting sqref="C6">
    <cfRule type="expression" dxfId="15" priority="3">
      <formula>$C$3=0</formula>
    </cfRule>
    <cfRule type="cellIs" dxfId="14" priority="57" stopIfTrue="1" operator="lessThan">
      <formula>0</formula>
    </cfRule>
  </conditionalFormatting>
  <conditionalFormatting sqref="B6">
    <cfRule type="expression" dxfId="13" priority="24">
      <formula>$C$6&lt;0</formula>
    </cfRule>
  </conditionalFormatting>
  <conditionalFormatting sqref="B11">
    <cfRule type="expression" dxfId="12" priority="23">
      <formula>$C$11&lt;0</formula>
    </cfRule>
  </conditionalFormatting>
  <conditionalFormatting sqref="C11">
    <cfRule type="cellIs" dxfId="11" priority="21" operator="equal">
      <formula>0</formula>
    </cfRule>
    <cfRule type="cellIs" dxfId="10" priority="22" operator="lessThan">
      <formula>0</formula>
    </cfRule>
  </conditionalFormatting>
  <conditionalFormatting sqref="C7">
    <cfRule type="cellIs" dxfId="9" priority="19" operator="equal">
      <formula>0</formula>
    </cfRule>
  </conditionalFormatting>
  <conditionalFormatting sqref="C13">
    <cfRule type="cellIs" dxfId="8" priority="18" operator="greaterThan">
      <formula>0</formula>
    </cfRule>
  </conditionalFormatting>
  <conditionalFormatting sqref="B13">
    <cfRule type="expression" dxfId="7" priority="17">
      <formula>$C$13&gt;0</formula>
    </cfRule>
  </conditionalFormatting>
  <conditionalFormatting sqref="E5">
    <cfRule type="expression" dxfId="6" priority="14">
      <formula>$F$5&lt;0</formula>
    </cfRule>
  </conditionalFormatting>
  <conditionalFormatting sqref="H5">
    <cfRule type="cellIs" dxfId="5" priority="13" stopIfTrue="1" operator="lessThan">
      <formula>0</formula>
    </cfRule>
  </conditionalFormatting>
  <conditionalFormatting sqref="J5">
    <cfRule type="expression" dxfId="4" priority="10">
      <formula>$K$5&lt;0</formula>
    </cfRule>
  </conditionalFormatting>
  <conditionalFormatting sqref="K5">
    <cfRule type="cellIs" dxfId="3" priority="6" stopIfTrue="1" operator="lessThan">
      <formula>0</formula>
    </cfRule>
  </conditionalFormatting>
  <conditionalFormatting sqref="M5">
    <cfRule type="cellIs" dxfId="2" priority="5" stopIfTrue="1" operator="lessThan">
      <formula>0</formula>
    </cfRule>
  </conditionalFormatting>
  <conditionalFormatting sqref="C15">
    <cfRule type="cellIs" dxfId="1" priority="2" operator="equal">
      <formula>0</formula>
    </cfRule>
  </conditionalFormatting>
  <conditionalFormatting sqref="F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Incidences du prix sur la marge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2019-09-04T14:19:45Z</dcterms:modified>
</cp:coreProperties>
</file>