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Décomposition marge brute" sheetId="4" r:id="rId1"/>
  </sheets>
  <definedNames>
    <definedName name="CA1_prévu">'Décomposition marge brute'!$E$7</definedName>
    <definedName name="CA1_réalisé">'Décomposition marge brute'!$G$7</definedName>
    <definedName name="CA2_prévu">'Décomposition marge brute'!$O$7</definedName>
    <definedName name="CA2_réalisé">'Décomposition marge brute'!$Q$7</definedName>
    <definedName name="Ecart_CA1">'Décomposition marge brute'!$I$7</definedName>
    <definedName name="Ecart_CA2">'Décomposition marge brute'!$S$7</definedName>
    <definedName name="Ecart_MB1">'Décomposition marge brute'!$I$8</definedName>
    <definedName name="Ecart_MB2">'Décomposition marge brute'!$S$8</definedName>
    <definedName name="Ecart_PVU">'Décomposition marge brute'!$S$6</definedName>
    <definedName name="Ecart_Qté">'Décomposition marge brute'!$S$5</definedName>
    <definedName name="Ecart_taux_MB1">'Décomposition marge brute'!$I$9</definedName>
    <definedName name="Ecart_taux_MB2">'Décomposition marge brute'!$S$9</definedName>
    <definedName name="PVU_prévu">'Décomposition marge brute'!$O$6</definedName>
    <definedName name="PVU_réel">'Décomposition marge brute'!$Q$6</definedName>
    <definedName name="qté_prévue">'Décomposition marge brute'!$O$5</definedName>
    <definedName name="qté_réelle">'Décomposition marge brute'!$Q$5</definedName>
    <definedName name="qté_sup">'Décomposition marge brute'!$S$21</definedName>
    <definedName name="taux_MB1_prévu">'Décomposition marge brute'!$E$9</definedName>
    <definedName name="taux_MB1_réel">'Décomposition marge brute'!$G$9</definedName>
    <definedName name="taux_MB2_prévu">'Décomposition marge brute'!$O$9</definedName>
    <definedName name="taux_MB2_réel">'Décomposition marge brute'!$Q$9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8" i="4" l="1"/>
  <c r="I7" i="4"/>
  <c r="G9" i="4"/>
  <c r="E9" i="4"/>
  <c r="I9" i="4" l="1"/>
  <c r="G23" i="4"/>
  <c r="Q7" i="4" l="1"/>
  <c r="S6" i="4"/>
  <c r="S5" i="4"/>
  <c r="O7" i="4"/>
  <c r="O9" i="4" s="1"/>
  <c r="S11" i="4" l="1"/>
  <c r="S12" i="4"/>
  <c r="I19" i="4"/>
  <c r="I21" i="4" s="1"/>
  <c r="I23" i="4" s="1"/>
  <c r="Q9" i="4"/>
  <c r="Q25" i="4" s="1"/>
  <c r="S8" i="4"/>
  <c r="S7" i="4"/>
  <c r="I14" i="4"/>
  <c r="S19" i="4" l="1"/>
  <c r="S14" i="4"/>
  <c r="S9" i="4"/>
  <c r="S15" i="4" s="1"/>
  <c r="I15" i="4"/>
  <c r="I17" i="4" s="1"/>
  <c r="S21" i="4" l="1"/>
  <c r="S23" i="4" s="1"/>
  <c r="S25" i="4" s="1"/>
  <c r="S17" i="4"/>
</calcChain>
</file>

<file path=xl/sharedStrings.xml><?xml version="1.0" encoding="utf-8"?>
<sst xmlns="http://schemas.openxmlformats.org/spreadsheetml/2006/main" count="33" uniqueCount="21">
  <si>
    <t>Prévu</t>
  </si>
  <si>
    <t>Réalisé</t>
  </si>
  <si>
    <t>Ecart</t>
  </si>
  <si>
    <t>Chiffre d'affaires</t>
  </si>
  <si>
    <t>Marge brute</t>
  </si>
  <si>
    <t>Chiffre d'affaires supplémentaire à réaliser 
pour compenser la variation du taux de marge</t>
  </si>
  <si>
    <t>Chiffre d'affaires total à réaliser 
pour compenser la variation du taux de marge</t>
  </si>
  <si>
    <t>Quantité</t>
  </si>
  <si>
    <t>Prix de vente unitaire</t>
  </si>
  <si>
    <t>Quantité supplémentaire à vendre
pour compenser la variation du taux de marge</t>
  </si>
  <si>
    <t>Vérification du nouveau 
montant de la  marge brute</t>
  </si>
  <si>
    <t>Ecart de marge dû à la variation du  prix de vente</t>
  </si>
  <si>
    <t>Ecart de marge dû à la variation de quantité</t>
  </si>
  <si>
    <t>= Chiffre d'affaires</t>
  </si>
  <si>
    <t>= Taux de marge brute</t>
  </si>
  <si>
    <t>du niveau d'activité</t>
  </si>
  <si>
    <t>du taux de marge</t>
  </si>
  <si>
    <t xml:space="preserve">Ecart de marge 
dû à la variation </t>
  </si>
  <si>
    <t>Ecart total</t>
  </si>
  <si>
    <t>Evolution de la marge brute - décomposition 1</t>
  </si>
  <si>
    <t>Evolution de la marge brute - décomposition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</si>
</sst>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&quot;"/>
    <numFmt numFmtId="165" formatCode="#,##0.00\ &quot;€&quot;"/>
  </numFmts>
  <fonts count="22" x14ac:knownFonts="1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10"/>
      <color rgb="FF0000FF"/>
      <name val="Calibri"/>
      <family val="2"/>
    </font>
    <font>
      <sz val="12"/>
      <color theme="1"/>
      <name val="Calibri"/>
      <family val="2"/>
      <scheme val="minor"/>
    </font>
    <font>
      <i/>
      <sz val="10"/>
      <name val="Calibri"/>
      <family val="2"/>
    </font>
    <font>
      <b/>
      <sz val="10"/>
      <color rgb="FF002060"/>
      <name val="Calibri"/>
      <family val="2"/>
    </font>
    <font>
      <b/>
      <i/>
      <sz val="12"/>
      <color theme="6" tint="-0.24994659260841701"/>
      <name val="Calibri"/>
      <family val="2"/>
    </font>
    <font>
      <b/>
      <i/>
      <sz val="10"/>
      <color theme="6" tint="-0.24994659260841701"/>
      <name val="Calibri"/>
      <family val="2"/>
    </font>
    <font>
      <b/>
      <sz val="10"/>
      <color rgb="FF0000CC"/>
      <name val="Calibri"/>
      <family val="2"/>
    </font>
    <font>
      <sz val="10"/>
      <color rgb="FF002060"/>
      <name val="Calibri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i/>
      <sz val="10"/>
      <color rgb="FF002060"/>
      <name val="Calibri"/>
      <family val="2"/>
    </font>
    <font>
      <sz val="10"/>
      <color indexed="12"/>
      <name val="Calibri"/>
      <family val="2"/>
    </font>
    <font>
      <sz val="10"/>
      <color rgb="FF0000CC"/>
      <name val="Calibri"/>
      <family val="2"/>
    </font>
    <font>
      <i/>
      <sz val="10"/>
      <color rgb="FF0000CC"/>
      <name val="Calibri"/>
      <family val="2"/>
    </font>
    <font>
      <b/>
      <sz val="11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4" tint="-0.499984740745262"/>
        <bgColor indexed="64"/>
      </patternFill>
    </fill>
  </fills>
  <borders count="3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34998626667073579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9">
    <xf numFmtId="0" fontId="0" fillId="0" borderId="0" xfId="0"/>
    <xf numFmtId="0" fontId="9" fillId="0" borderId="0" xfId="0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22" xfId="0" applyBorder="1" applyProtection="1">
      <protection hidden="1"/>
    </xf>
    <xf numFmtId="0" fontId="2" fillId="0" borderId="23" xfId="0" applyFont="1" applyBorder="1" applyProtection="1">
      <protection hidden="1"/>
    </xf>
    <xf numFmtId="0" fontId="2" fillId="0" borderId="24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14" xfId="0" applyFont="1" applyBorder="1" applyProtection="1">
      <protection hidden="1"/>
    </xf>
    <xf numFmtId="0" fontId="0" fillId="0" borderId="10" xfId="0" applyBorder="1" applyProtection="1">
      <protection hidden="1"/>
    </xf>
    <xf numFmtId="0" fontId="6" fillId="0" borderId="25" xfId="0" applyFont="1" applyBorder="1" applyProtection="1">
      <protection hidden="1"/>
    </xf>
    <xf numFmtId="0" fontId="3" fillId="0" borderId="26" xfId="0" applyFont="1" applyBorder="1" applyProtection="1">
      <protection hidden="1"/>
    </xf>
    <xf numFmtId="0" fontId="6" fillId="0" borderId="0" xfId="0" applyFont="1" applyProtection="1">
      <protection hidden="1"/>
    </xf>
    <xf numFmtId="0" fontId="3" fillId="0" borderId="5" xfId="0" applyFont="1" applyBorder="1" applyProtection="1">
      <protection hidden="1"/>
    </xf>
    <xf numFmtId="0" fontId="6" fillId="0" borderId="15" xfId="0" applyFont="1" applyBorder="1" applyProtection="1">
      <protection hidden="1"/>
    </xf>
    <xf numFmtId="0" fontId="0" fillId="0" borderId="25" xfId="0" applyBorder="1" applyProtection="1">
      <protection hidden="1"/>
    </xf>
    <xf numFmtId="0" fontId="2" fillId="0" borderId="0" xfId="0" applyFont="1" applyBorder="1" applyProtection="1"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center" vertical="center"/>
      <protection hidden="1"/>
    </xf>
    <xf numFmtId="0" fontId="0" fillId="0" borderId="15" xfId="0" applyBorder="1" applyProtection="1">
      <protection hidden="1"/>
    </xf>
    <xf numFmtId="0" fontId="12" fillId="0" borderId="17" xfId="0" applyFont="1" applyBorder="1" applyAlignment="1" applyProtection="1">
      <alignment horizontal="left" vertical="center" indent="1"/>
      <protection hidden="1"/>
    </xf>
    <xf numFmtId="0" fontId="2" fillId="0" borderId="0" xfId="0" applyFont="1" applyBorder="1" applyAlignment="1" applyProtection="1">
      <alignment horizontal="left" vertical="center" inden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6" xfId="0" applyFont="1" applyBorder="1" applyAlignment="1" applyProtection="1">
      <alignment horizontal="center" vertical="center"/>
      <protection hidden="1"/>
    </xf>
    <xf numFmtId="0" fontId="12" fillId="0" borderId="21" xfId="0" applyFont="1" applyBorder="1" applyAlignment="1" applyProtection="1">
      <alignment horizontal="left" vertical="center" indent="1"/>
      <protection hidden="1"/>
    </xf>
    <xf numFmtId="165" fontId="12" fillId="0" borderId="0" xfId="0" applyNumberFormat="1" applyFont="1" applyBorder="1" applyAlignment="1" applyProtection="1">
      <alignment horizontal="center" vertical="center"/>
      <protection hidden="1"/>
    </xf>
    <xf numFmtId="165" fontId="12" fillId="0" borderId="21" xfId="0" applyNumberFormat="1" applyFont="1" applyBorder="1" applyAlignment="1" applyProtection="1">
      <alignment horizontal="center" vertical="center"/>
      <protection hidden="1"/>
    </xf>
    <xf numFmtId="164" fontId="2" fillId="0" borderId="17" xfId="0" applyNumberFormat="1" applyFont="1" applyFill="1" applyBorder="1" applyAlignment="1" applyProtection="1">
      <alignment vertical="center"/>
      <protection hidden="1"/>
    </xf>
    <xf numFmtId="0" fontId="12" fillId="0" borderId="9" xfId="0" quotePrefix="1" applyFont="1" applyBorder="1" applyAlignment="1" applyProtection="1">
      <alignment horizontal="left" vertical="center" indent="1"/>
      <protection hidden="1"/>
    </xf>
    <xf numFmtId="164" fontId="7" fillId="0" borderId="9" xfId="0" applyNumberFormat="1" applyFont="1" applyFill="1" applyBorder="1" applyAlignment="1" applyProtection="1">
      <alignment vertical="center"/>
      <protection hidden="1"/>
    </xf>
    <xf numFmtId="164" fontId="2" fillId="0" borderId="9" xfId="0" applyNumberFormat="1" applyFont="1" applyFill="1" applyBorder="1" applyAlignment="1" applyProtection="1">
      <alignment vertical="center"/>
      <protection hidden="1"/>
    </xf>
    <xf numFmtId="9" fontId="0" fillId="0" borderId="0" xfId="0" applyNumberFormat="1" applyProtection="1">
      <protection hidden="1"/>
    </xf>
    <xf numFmtId="10" fontId="12" fillId="0" borderId="13" xfId="0" applyNumberFormat="1" applyFont="1" applyFill="1" applyBorder="1" applyAlignment="1" applyProtection="1">
      <alignment horizontal="left" vertical="center" indent="1"/>
      <protection hidden="1"/>
    </xf>
    <xf numFmtId="10" fontId="2" fillId="0" borderId="0" xfId="0" applyNumberFormat="1" applyFont="1" applyFill="1" applyBorder="1" applyAlignment="1" applyProtection="1">
      <alignment horizontal="left" vertical="center" indent="1"/>
      <protection hidden="1"/>
    </xf>
    <xf numFmtId="0" fontId="2" fillId="0" borderId="26" xfId="0" applyFont="1" applyBorder="1" applyProtection="1">
      <protection hidden="1"/>
    </xf>
    <xf numFmtId="0" fontId="2" fillId="0" borderId="5" xfId="0" applyFont="1" applyBorder="1" applyProtection="1">
      <protection hidden="1"/>
    </xf>
    <xf numFmtId="10" fontId="19" fillId="3" borderId="6" xfId="0" quotePrefix="1" applyNumberFormat="1" applyFont="1" applyFill="1" applyBorder="1" applyAlignment="1" applyProtection="1">
      <alignment horizontal="left" vertical="center" indent="1"/>
      <protection hidden="1"/>
    </xf>
    <xf numFmtId="10" fontId="18" fillId="0" borderId="0" xfId="0" applyNumberFormat="1" applyFont="1" applyFill="1" applyBorder="1" applyAlignment="1" applyProtection="1">
      <alignment horizontal="left" vertical="center" indent="1"/>
      <protection hidden="1"/>
    </xf>
    <xf numFmtId="10" fontId="20" fillId="3" borderId="6" xfId="0" applyNumberFormat="1" applyFont="1" applyFill="1" applyBorder="1" applyAlignment="1" applyProtection="1">
      <alignment horizontal="center" vertical="center"/>
      <protection hidden="1"/>
    </xf>
    <xf numFmtId="10" fontId="19" fillId="3" borderId="6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164" fontId="12" fillId="0" borderId="34" xfId="0" applyNumberFormat="1" applyFont="1" applyBorder="1" applyAlignment="1" applyProtection="1">
      <alignment vertical="center"/>
      <protection hidden="1"/>
    </xf>
    <xf numFmtId="164" fontId="12" fillId="0" borderId="35" xfId="0" applyNumberFormat="1" applyFont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0" fontId="2" fillId="0" borderId="0" xfId="0" applyFont="1" applyFill="1" applyBorder="1" applyProtection="1"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164" fontId="12" fillId="3" borderId="11" xfId="0" applyNumberFormat="1" applyFont="1" applyFill="1" applyBorder="1" applyAlignment="1" applyProtection="1">
      <alignment vertical="center"/>
      <protection hidden="1"/>
    </xf>
    <xf numFmtId="0" fontId="8" fillId="0" borderId="0" xfId="0" quotePrefix="1" applyFont="1" applyBorder="1" applyAlignment="1" applyProtection="1">
      <alignment vertical="center"/>
      <protection hidden="1"/>
    </xf>
    <xf numFmtId="164" fontId="12" fillId="3" borderId="6" xfId="0" applyNumberFormat="1" applyFont="1" applyFill="1" applyBorder="1" applyAlignment="1" applyProtection="1">
      <alignment vertical="center"/>
      <protection hidden="1"/>
    </xf>
    <xf numFmtId="164" fontId="0" fillId="0" borderId="15" xfId="0" applyNumberFormat="1" applyBorder="1" applyProtection="1">
      <protection hidden="1"/>
    </xf>
    <xf numFmtId="0" fontId="8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Protection="1">
      <protection hidden="1"/>
    </xf>
    <xf numFmtId="164" fontId="8" fillId="3" borderId="1" xfId="0" applyNumberFormat="1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164" fontId="15" fillId="3" borderId="1" xfId="1" applyNumberFormat="1" applyFont="1" applyFill="1" applyBorder="1" applyAlignment="1" applyProtection="1">
      <alignment vertical="center"/>
      <protection hidden="1"/>
    </xf>
    <xf numFmtId="0" fontId="2" fillId="0" borderId="26" xfId="0" applyFont="1" applyBorder="1" applyAlignment="1" applyProtection="1">
      <alignment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164" fontId="14" fillId="3" borderId="1" xfId="1" applyNumberFormat="1" applyFont="1" applyFill="1" applyBorder="1" applyAlignment="1" applyProtection="1">
      <alignment vertical="center"/>
      <protection hidden="1"/>
    </xf>
    <xf numFmtId="10" fontId="18" fillId="3" borderId="1" xfId="0" applyNumberFormat="1" applyFont="1" applyFill="1" applyBorder="1" applyAlignment="1" applyProtection="1">
      <alignment horizontal="center" vertical="center"/>
      <protection hidden="1"/>
    </xf>
    <xf numFmtId="164" fontId="11" fillId="3" borderId="1" xfId="0" applyNumberFormat="1" applyFont="1" applyFill="1" applyBorder="1" applyAlignment="1" applyProtection="1">
      <alignment vertical="center"/>
      <protection hidden="1"/>
    </xf>
    <xf numFmtId="164" fontId="14" fillId="5" borderId="1" xfId="1" applyNumberFormat="1" applyFont="1" applyFill="1" applyBorder="1" applyAlignment="1" applyProtection="1">
      <alignment vertical="center"/>
      <protection hidden="1"/>
    </xf>
    <xf numFmtId="0" fontId="0" fillId="0" borderId="27" xfId="0" applyBorder="1" applyProtection="1">
      <protection hidden="1"/>
    </xf>
    <xf numFmtId="0" fontId="2" fillId="0" borderId="28" xfId="0" applyFont="1" applyFill="1" applyBorder="1" applyProtection="1">
      <protection hidden="1"/>
    </xf>
    <xf numFmtId="0" fontId="2" fillId="0" borderId="28" xfId="0" applyFont="1" applyBorder="1" applyProtection="1">
      <protection hidden="1"/>
    </xf>
    <xf numFmtId="0" fontId="2" fillId="0" borderId="29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0" fillId="0" borderId="19" xfId="0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  <protection hidden="1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164" fontId="7" fillId="0" borderId="13" xfId="0" applyNumberFormat="1" applyFont="1" applyFill="1" applyBorder="1" applyAlignment="1" applyProtection="1">
      <alignment vertical="center"/>
      <protection locked="0"/>
    </xf>
    <xf numFmtId="164" fontId="2" fillId="0" borderId="17" xfId="0" applyNumberFormat="1" applyFont="1" applyFill="1" applyBorder="1" applyAlignment="1" applyProtection="1">
      <alignment vertical="center"/>
      <protection locked="0"/>
    </xf>
    <xf numFmtId="164" fontId="2" fillId="0" borderId="13" xfId="0" applyNumberFormat="1" applyFont="1" applyFill="1" applyBorder="1" applyAlignment="1" applyProtection="1">
      <alignment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165" fontId="17" fillId="0" borderId="21" xfId="0" applyNumberFormat="1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165" fontId="12" fillId="0" borderId="21" xfId="0" applyNumberFormat="1" applyFont="1" applyBorder="1" applyAlignment="1" applyProtection="1">
      <alignment horizontal="center" vertical="center"/>
      <protection locked="0"/>
    </xf>
    <xf numFmtId="0" fontId="12" fillId="3" borderId="17" xfId="0" applyFont="1" applyFill="1" applyBorder="1" applyAlignment="1" applyProtection="1">
      <alignment horizontal="left" vertical="center" wrapText="1" indent="1"/>
      <protection hidden="1"/>
    </xf>
    <xf numFmtId="0" fontId="12" fillId="3" borderId="20" xfId="0" applyFont="1" applyFill="1" applyBorder="1" applyAlignment="1" applyProtection="1">
      <alignment horizontal="left" vertical="center" indent="1"/>
      <protection hidden="1"/>
    </xf>
    <xf numFmtId="0" fontId="12" fillId="3" borderId="12" xfId="0" applyFont="1" applyFill="1" applyBorder="1" applyAlignment="1" applyProtection="1">
      <alignment horizontal="left" vertical="center" indent="1"/>
      <protection hidden="1"/>
    </xf>
    <xf numFmtId="0" fontId="0" fillId="3" borderId="30" xfId="0" applyFill="1" applyBorder="1" applyAlignment="1" applyProtection="1">
      <alignment horizontal="left" vertical="center" indent="1"/>
      <protection hidden="1"/>
    </xf>
    <xf numFmtId="0" fontId="0" fillId="3" borderId="31" xfId="0" applyFill="1" applyBorder="1" applyAlignment="1" applyProtection="1">
      <alignment horizontal="left" vertical="center" indent="1"/>
      <protection hidden="1"/>
    </xf>
    <xf numFmtId="0" fontId="12" fillId="3" borderId="8" xfId="0" applyFont="1" applyFill="1" applyBorder="1" applyAlignment="1" applyProtection="1">
      <alignment horizontal="left" vertical="center" indent="1"/>
      <protection hidden="1"/>
    </xf>
    <xf numFmtId="0" fontId="0" fillId="3" borderId="32" xfId="0" applyFill="1" applyBorder="1" applyAlignment="1" applyProtection="1">
      <alignment horizontal="left" vertical="center" indent="1"/>
      <protection hidden="1"/>
    </xf>
    <xf numFmtId="0" fontId="0" fillId="3" borderId="33" xfId="0" applyFill="1" applyBorder="1" applyAlignment="1" applyProtection="1">
      <alignment horizontal="left" vertical="center" indent="1"/>
      <protection hidden="1"/>
    </xf>
    <xf numFmtId="0" fontId="21" fillId="4" borderId="2" xfId="0" applyFont="1" applyFill="1" applyBorder="1" applyAlignment="1" applyProtection="1">
      <alignment horizontal="center" vertical="center"/>
      <protection hidden="1"/>
    </xf>
    <xf numFmtId="0" fontId="21" fillId="4" borderId="36" xfId="0" applyFont="1" applyFill="1" applyBorder="1" applyAlignment="1" applyProtection="1">
      <alignment horizontal="center" vertical="center"/>
      <protection hidden="1"/>
    </xf>
    <xf numFmtId="0" fontId="21" fillId="4" borderId="3" xfId="0" applyFont="1" applyFill="1" applyBorder="1" applyAlignment="1" applyProtection="1">
      <alignment horizontal="center" vertical="center"/>
      <protection hidden="1"/>
    </xf>
    <xf numFmtId="10" fontId="18" fillId="0" borderId="0" xfId="0" applyNumberFormat="1" applyFont="1" applyFill="1" applyBorder="1" applyAlignment="1" applyProtection="1">
      <alignment horizontal="left" vertical="center" wrapText="1" indent="8"/>
      <protection hidden="1"/>
    </xf>
    <xf numFmtId="0" fontId="0" fillId="0" borderId="0" xfId="0" applyFont="1" applyBorder="1" applyAlignment="1" applyProtection="1">
      <alignment horizontal="left" vertical="center" wrapText="1" indent="8"/>
      <protection hidden="1"/>
    </xf>
    <xf numFmtId="0" fontId="12" fillId="0" borderId="0" xfId="0" applyFont="1" applyBorder="1" applyAlignment="1" applyProtection="1">
      <alignment horizontal="left" vertical="center" wrapText="1" indent="4"/>
      <protection hidden="1"/>
    </xf>
    <xf numFmtId="0" fontId="13" fillId="0" borderId="0" xfId="0" applyFont="1" applyBorder="1" applyAlignment="1" applyProtection="1">
      <alignment horizontal="left" vertical="center" wrapText="1" indent="4"/>
      <protection hidden="1"/>
    </xf>
    <xf numFmtId="0" fontId="12" fillId="0" borderId="0" xfId="0" applyFont="1" applyBorder="1" applyAlignment="1" applyProtection="1">
      <alignment horizontal="left" vertical="center" wrapText="1" indent="3"/>
      <protection hidden="1"/>
    </xf>
    <xf numFmtId="0" fontId="13" fillId="0" borderId="0" xfId="0" applyFont="1" applyBorder="1" applyAlignment="1" applyProtection="1">
      <alignment horizontal="left" vertical="center" wrapText="1" indent="3"/>
      <protection hidden="1"/>
    </xf>
    <xf numFmtId="10" fontId="18" fillId="0" borderId="0" xfId="0" applyNumberFormat="1" applyFont="1" applyFill="1" applyBorder="1" applyAlignment="1" applyProtection="1">
      <alignment horizontal="left" vertical="center" wrapText="1" indent="7"/>
      <protection hidden="1"/>
    </xf>
    <xf numFmtId="0" fontId="0" fillId="0" borderId="0" xfId="0" applyFont="1" applyBorder="1" applyAlignment="1" applyProtection="1">
      <alignment horizontal="left" vertical="center" wrapText="1" indent="7"/>
      <protection hidden="1"/>
    </xf>
    <xf numFmtId="0" fontId="21" fillId="6" borderId="2" xfId="0" applyFont="1" applyFill="1" applyBorder="1" applyAlignment="1" applyProtection="1">
      <alignment horizontal="center" vertical="center"/>
      <protection hidden="1"/>
    </xf>
    <xf numFmtId="0" fontId="21" fillId="6" borderId="36" xfId="0" applyFont="1" applyFill="1" applyBorder="1" applyAlignment="1" applyProtection="1">
      <alignment horizontal="center" vertical="center"/>
      <protection hidden="1"/>
    </xf>
    <xf numFmtId="0" fontId="21" fillId="6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left" vertical="center" wrapText="1" indent="4"/>
      <protection hidden="1"/>
    </xf>
    <xf numFmtId="0" fontId="16" fillId="0" borderId="0" xfId="0" applyFont="1" applyBorder="1" applyAlignment="1" applyProtection="1">
      <alignment horizontal="left" vertical="center" wrapText="1" indent="4"/>
      <protection hidden="1"/>
    </xf>
    <xf numFmtId="0" fontId="12" fillId="0" borderId="0" xfId="0" applyFont="1" applyBorder="1" applyAlignment="1" applyProtection="1">
      <alignment horizontal="left" vertical="center" indent="4"/>
      <protection hidden="1"/>
    </xf>
    <xf numFmtId="0" fontId="13" fillId="0" borderId="0" xfId="0" applyFont="1" applyBorder="1" applyAlignment="1" applyProtection="1">
      <alignment horizontal="left" vertical="center" indent="4"/>
      <protection hidden="1"/>
    </xf>
    <xf numFmtId="0" fontId="8" fillId="0" borderId="0" xfId="0" applyFont="1" applyBorder="1" applyAlignment="1" applyProtection="1">
      <alignment horizontal="left" vertical="center" wrapText="1" indent="3"/>
      <protection hidden="1"/>
    </xf>
    <xf numFmtId="0" fontId="16" fillId="0" borderId="0" xfId="0" applyFont="1" applyBorder="1" applyAlignment="1" applyProtection="1">
      <alignment horizontal="left" vertical="center" wrapText="1" indent="3"/>
      <protection hidden="1"/>
    </xf>
  </cellXfs>
  <cellStyles count="2">
    <cellStyle name="Accent5" xfId="1" builtinId="45"/>
    <cellStyle name="Normal" xfId="0" builtinId="0"/>
  </cellStyles>
  <dxfs count="23">
    <dxf>
      <font>
        <color theme="0" tint="-4.9989318521683403E-2"/>
      </font>
    </dxf>
    <dxf>
      <font>
        <color theme="0"/>
      </font>
    </dxf>
    <dxf>
      <font>
        <color rgb="FFC00000"/>
      </font>
      <fill>
        <patternFill>
          <bgColor theme="9" tint="0.79998168889431442"/>
        </patternFill>
      </fill>
    </dxf>
    <dxf>
      <font>
        <color theme="0" tint="-4.9989318521683403E-2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/>
      </font>
    </dxf>
    <dxf>
      <font>
        <color theme="0"/>
      </font>
    </dxf>
    <dxf>
      <font>
        <color theme="0" tint="-4.9989318521683403E-2"/>
      </font>
    </dxf>
    <dxf>
      <font>
        <color theme="0" tint="-4.9989318521683403E-2"/>
      </font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DDDDDD"/>
      <color rgb="FFC0C0C0"/>
      <color rgb="FFB2B2B2"/>
      <color rgb="FF0000CC"/>
      <color rgb="FFFFFFCC"/>
      <color rgb="FFEAEAEA"/>
      <color rgb="FF0000FF"/>
      <color rgb="FF000080"/>
      <color rgb="FF00B05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5"/>
  <sheetViews>
    <sheetView showGridLines="0" tabSelected="1" workbookViewId="0">
      <selection activeCell="C3" sqref="C3:I3"/>
    </sheetView>
  </sheetViews>
  <sheetFormatPr baseColWidth="10" defaultColWidth="11.42578125" defaultRowHeight="15" x14ac:dyDescent="0.25"/>
  <cols>
    <col min="1" max="2" width="1.7109375" style="2" customWidth="1"/>
    <col min="3" max="3" width="21.140625" style="3" customWidth="1"/>
    <col min="4" max="4" width="0.85546875" style="3" customWidth="1"/>
    <col min="5" max="5" width="11.7109375" style="3" customWidth="1"/>
    <col min="6" max="6" width="0.85546875" style="3" customWidth="1"/>
    <col min="7" max="7" width="11.7109375" style="3" customWidth="1"/>
    <col min="8" max="8" width="0.85546875" style="3" customWidth="1"/>
    <col min="9" max="9" width="11.7109375" style="3" customWidth="1"/>
    <col min="10" max="10" width="1.85546875" style="3" customWidth="1"/>
    <col min="11" max="11" width="1.7109375" style="2" customWidth="1"/>
    <col min="12" max="12" width="1.85546875" style="3" customWidth="1"/>
    <col min="13" max="13" width="20.7109375" style="3" customWidth="1"/>
    <col min="14" max="14" width="0.85546875" style="3" customWidth="1"/>
    <col min="15" max="15" width="11.7109375" style="3" customWidth="1"/>
    <col min="16" max="16" width="0.85546875" style="3" customWidth="1"/>
    <col min="17" max="17" width="11.7109375" style="3" customWidth="1"/>
    <col min="18" max="18" width="0.85546875" style="3" customWidth="1"/>
    <col min="19" max="19" width="11.7109375" style="3" customWidth="1"/>
    <col min="20" max="20" width="1.7109375" style="2" customWidth="1"/>
    <col min="21" max="16384" width="11.42578125" style="2"/>
  </cols>
  <sheetData>
    <row r="1" spans="2:26" ht="6" customHeight="1" x14ac:dyDescent="0.25"/>
    <row r="2" spans="2:26" ht="9" customHeight="1" x14ac:dyDescent="0.25">
      <c r="B2" s="4"/>
      <c r="C2" s="5"/>
      <c r="D2" s="5"/>
      <c r="E2" s="5"/>
      <c r="F2" s="5"/>
      <c r="G2" s="5"/>
      <c r="H2" s="5"/>
      <c r="I2" s="5"/>
      <c r="J2" s="6"/>
      <c r="L2" s="7"/>
      <c r="M2" s="8"/>
      <c r="N2" s="8"/>
      <c r="O2" s="8"/>
      <c r="P2" s="8"/>
      <c r="Q2" s="8"/>
      <c r="R2" s="8"/>
      <c r="S2" s="8"/>
      <c r="T2" s="9"/>
    </row>
    <row r="3" spans="2:26" s="12" customFormat="1" ht="21.95" customHeight="1" x14ac:dyDescent="0.25">
      <c r="B3" s="10"/>
      <c r="C3" s="89" t="s">
        <v>19</v>
      </c>
      <c r="D3" s="90"/>
      <c r="E3" s="90"/>
      <c r="F3" s="90"/>
      <c r="G3" s="90"/>
      <c r="H3" s="90"/>
      <c r="I3" s="91"/>
      <c r="J3" s="11"/>
      <c r="L3" s="13"/>
      <c r="M3" s="100" t="s">
        <v>20</v>
      </c>
      <c r="N3" s="101"/>
      <c r="O3" s="101"/>
      <c r="P3" s="101"/>
      <c r="Q3" s="101"/>
      <c r="R3" s="101"/>
      <c r="S3" s="102"/>
      <c r="T3" s="14"/>
    </row>
    <row r="4" spans="2:26" ht="20.100000000000001" customHeight="1" x14ac:dyDescent="0.25">
      <c r="B4" s="15"/>
      <c r="C4" s="16"/>
      <c r="D4" s="16"/>
      <c r="E4" s="16"/>
      <c r="F4" s="16"/>
      <c r="G4" s="16"/>
      <c r="H4" s="16"/>
      <c r="I4" s="16"/>
      <c r="J4" s="11"/>
      <c r="L4" s="13"/>
      <c r="M4" s="16"/>
      <c r="N4" s="16"/>
      <c r="O4" s="17" t="s">
        <v>0</v>
      </c>
      <c r="P4" s="18"/>
      <c r="Q4" s="19" t="s">
        <v>1</v>
      </c>
      <c r="R4" s="18"/>
      <c r="S4" s="20" t="s">
        <v>2</v>
      </c>
      <c r="T4" s="21"/>
    </row>
    <row r="5" spans="2:26" ht="20.100000000000001" customHeight="1" x14ac:dyDescent="0.25">
      <c r="B5" s="15"/>
      <c r="C5" s="16"/>
      <c r="D5" s="16"/>
      <c r="E5" s="18"/>
      <c r="F5" s="18"/>
      <c r="G5" s="18"/>
      <c r="H5" s="18"/>
      <c r="I5" s="18"/>
      <c r="J5" s="11"/>
      <c r="L5" s="13"/>
      <c r="M5" s="22" t="s">
        <v>7</v>
      </c>
      <c r="N5" s="23"/>
      <c r="O5" s="77"/>
      <c r="P5" s="24"/>
      <c r="Q5" s="79"/>
      <c r="R5" s="24"/>
      <c r="S5" s="25">
        <f t="shared" ref="S5:S6" si="0">Q5-O5</f>
        <v>0</v>
      </c>
      <c r="T5" s="21"/>
    </row>
    <row r="6" spans="2:26" ht="20.100000000000001" customHeight="1" x14ac:dyDescent="0.25">
      <c r="B6" s="15"/>
      <c r="C6" s="16"/>
      <c r="D6" s="16"/>
      <c r="E6" s="17" t="s">
        <v>0</v>
      </c>
      <c r="F6" s="18"/>
      <c r="G6" s="19" t="s">
        <v>1</v>
      </c>
      <c r="H6" s="18"/>
      <c r="I6" s="20" t="s">
        <v>2</v>
      </c>
      <c r="J6" s="11"/>
      <c r="L6" s="13"/>
      <c r="M6" s="26" t="s">
        <v>8</v>
      </c>
      <c r="N6" s="23"/>
      <c r="O6" s="78"/>
      <c r="P6" s="27"/>
      <c r="Q6" s="80"/>
      <c r="R6" s="27"/>
      <c r="S6" s="28">
        <f t="shared" si="0"/>
        <v>0</v>
      </c>
      <c r="T6" s="21"/>
    </row>
    <row r="7" spans="2:26" ht="20.100000000000001" customHeight="1" x14ac:dyDescent="0.25">
      <c r="B7" s="15"/>
      <c r="C7" s="22" t="s">
        <v>3</v>
      </c>
      <c r="D7" s="23"/>
      <c r="E7" s="73"/>
      <c r="F7" s="16"/>
      <c r="G7" s="75"/>
      <c r="H7" s="16"/>
      <c r="I7" s="29">
        <f>IF(ISBLANK(CA1_réalisé),0,G7-E7)</f>
        <v>0</v>
      </c>
      <c r="J7" s="11"/>
      <c r="L7" s="13"/>
      <c r="M7" s="30" t="s">
        <v>13</v>
      </c>
      <c r="N7" s="23"/>
      <c r="O7" s="31">
        <f>O5*O6</f>
        <v>0</v>
      </c>
      <c r="P7" s="16"/>
      <c r="Q7" s="32">
        <f>Q5*Q6</f>
        <v>0</v>
      </c>
      <c r="R7" s="16"/>
      <c r="S7" s="32">
        <f>Q7-O7</f>
        <v>0</v>
      </c>
      <c r="T7" s="21"/>
      <c r="V7" s="33"/>
      <c r="W7" s="1"/>
      <c r="X7" s="1"/>
      <c r="Y7" s="1"/>
      <c r="Z7" s="1"/>
    </row>
    <row r="8" spans="2:26" ht="20.100000000000001" customHeight="1" x14ac:dyDescent="0.25">
      <c r="B8" s="15"/>
      <c r="C8" s="34" t="s">
        <v>4</v>
      </c>
      <c r="D8" s="35"/>
      <c r="E8" s="74"/>
      <c r="F8" s="16"/>
      <c r="G8" s="76"/>
      <c r="H8" s="16"/>
      <c r="I8" s="32">
        <f>IF(ISBLANK(G8),0,G8-E8)</f>
        <v>0</v>
      </c>
      <c r="J8" s="36"/>
      <c r="L8" s="37"/>
      <c r="M8" s="34" t="s">
        <v>4</v>
      </c>
      <c r="N8" s="35"/>
      <c r="O8" s="74"/>
      <c r="P8" s="16"/>
      <c r="Q8" s="76"/>
      <c r="R8" s="16"/>
      <c r="S8" s="32">
        <f>Q8-O8</f>
        <v>0</v>
      </c>
      <c r="T8" s="21"/>
    </row>
    <row r="9" spans="2:26" ht="20.100000000000001" customHeight="1" x14ac:dyDescent="0.25">
      <c r="B9" s="15"/>
      <c r="C9" s="38" t="s">
        <v>14</v>
      </c>
      <c r="D9" s="39"/>
      <c r="E9" s="40">
        <f>IF(ISERROR(E8/E7),0,E8/E7)</f>
        <v>0</v>
      </c>
      <c r="F9" s="16"/>
      <c r="G9" s="40">
        <f>IF(ISERROR(G8/G7),0,G8/G7)</f>
        <v>0</v>
      </c>
      <c r="H9" s="16"/>
      <c r="I9" s="41">
        <f>IF(ISBLANK(CA1_réalisé),0,G9-E9)</f>
        <v>0</v>
      </c>
      <c r="J9" s="11"/>
      <c r="L9" s="13"/>
      <c r="M9" s="38" t="s">
        <v>14</v>
      </c>
      <c r="N9" s="39"/>
      <c r="O9" s="40">
        <f>IF(ISERROR(O8/O7),0,O8/O7)</f>
        <v>0</v>
      </c>
      <c r="P9" s="16"/>
      <c r="Q9" s="40">
        <f>IF(ISERROR(Q8/Q7),0,Q8/Q7)</f>
        <v>0</v>
      </c>
      <c r="R9" s="16"/>
      <c r="S9" s="41">
        <f>Q9-O9</f>
        <v>0</v>
      </c>
      <c r="T9" s="21"/>
    </row>
    <row r="10" spans="2:26" ht="6" customHeight="1" x14ac:dyDescent="0.25">
      <c r="B10" s="15"/>
      <c r="C10" s="16"/>
      <c r="D10" s="16"/>
      <c r="E10" s="16"/>
      <c r="F10" s="16"/>
      <c r="G10" s="16"/>
      <c r="H10" s="16"/>
      <c r="I10" s="16"/>
      <c r="J10" s="36"/>
      <c r="L10" s="37"/>
      <c r="M10" s="16"/>
      <c r="N10" s="16"/>
      <c r="O10" s="16"/>
      <c r="P10" s="16"/>
      <c r="Q10" s="16"/>
      <c r="R10" s="16"/>
      <c r="S10" s="16"/>
      <c r="T10" s="21"/>
    </row>
    <row r="11" spans="2:26" ht="20.100000000000001" customHeight="1" x14ac:dyDescent="0.25">
      <c r="B11" s="15"/>
      <c r="C11" s="16"/>
      <c r="D11" s="16"/>
      <c r="E11" s="16"/>
      <c r="F11" s="16"/>
      <c r="G11" s="16"/>
      <c r="H11" s="16"/>
      <c r="I11" s="16"/>
      <c r="J11" s="36"/>
      <c r="L11" s="37"/>
      <c r="M11" s="105" t="s">
        <v>11</v>
      </c>
      <c r="N11" s="106"/>
      <c r="O11" s="106"/>
      <c r="P11" s="106"/>
      <c r="Q11" s="106"/>
      <c r="R11" s="42"/>
      <c r="S11" s="43">
        <f>Ecart_PVU*qté_réelle*taux_MB2_prévu</f>
        <v>0</v>
      </c>
      <c r="T11" s="21"/>
    </row>
    <row r="12" spans="2:26" ht="20.100000000000001" customHeight="1" x14ac:dyDescent="0.25">
      <c r="B12" s="15"/>
      <c r="C12" s="16"/>
      <c r="D12" s="16"/>
      <c r="E12" s="16"/>
      <c r="F12" s="16"/>
      <c r="G12" s="16"/>
      <c r="H12" s="16"/>
      <c r="I12" s="16"/>
      <c r="J12" s="36"/>
      <c r="L12" s="37"/>
      <c r="M12" s="105" t="s">
        <v>12</v>
      </c>
      <c r="N12" s="106"/>
      <c r="O12" s="106"/>
      <c r="P12" s="106"/>
      <c r="Q12" s="106"/>
      <c r="R12" s="42"/>
      <c r="S12" s="44">
        <f>Ecart_Qté*PVU_prévu*taux_MB2_prévu</f>
        <v>0</v>
      </c>
      <c r="T12" s="21"/>
      <c r="U12" s="45"/>
    </row>
    <row r="13" spans="2:26" ht="6" customHeight="1" x14ac:dyDescent="0.25">
      <c r="B13" s="15"/>
      <c r="C13" s="46"/>
      <c r="D13" s="46"/>
      <c r="E13" s="16"/>
      <c r="F13" s="16"/>
      <c r="G13" s="16"/>
      <c r="H13" s="16"/>
      <c r="I13" s="16"/>
      <c r="J13" s="36"/>
      <c r="L13" s="37"/>
      <c r="M13" s="46"/>
      <c r="N13" s="46"/>
      <c r="O13" s="16"/>
      <c r="P13" s="16"/>
      <c r="Q13" s="16"/>
      <c r="R13" s="16"/>
      <c r="S13" s="16"/>
      <c r="T13" s="21"/>
    </row>
    <row r="14" spans="2:26" ht="21.95" customHeight="1" x14ac:dyDescent="0.25">
      <c r="B14" s="15"/>
      <c r="C14" s="81" t="s">
        <v>17</v>
      </c>
      <c r="D14" s="47"/>
      <c r="E14" s="83" t="s">
        <v>15</v>
      </c>
      <c r="F14" s="84"/>
      <c r="G14" s="85"/>
      <c r="H14" s="48"/>
      <c r="I14" s="49">
        <f>Ecart_CA1*taux_MB1_prévu</f>
        <v>0</v>
      </c>
      <c r="J14" s="36"/>
      <c r="L14" s="37"/>
      <c r="M14" s="81" t="s">
        <v>17</v>
      </c>
      <c r="N14" s="50"/>
      <c r="O14" s="83" t="s">
        <v>15</v>
      </c>
      <c r="P14" s="84"/>
      <c r="Q14" s="85"/>
      <c r="R14" s="48"/>
      <c r="S14" s="49">
        <f>SUM(S11:S12)</f>
        <v>0</v>
      </c>
      <c r="T14" s="21"/>
    </row>
    <row r="15" spans="2:26" ht="21.95" customHeight="1" x14ac:dyDescent="0.25">
      <c r="B15" s="15"/>
      <c r="C15" s="82"/>
      <c r="D15" s="47"/>
      <c r="E15" s="86" t="s">
        <v>16</v>
      </c>
      <c r="F15" s="87"/>
      <c r="G15" s="88"/>
      <c r="H15" s="16"/>
      <c r="I15" s="51">
        <f>CA1_réalisé*Ecart_taux_MB1</f>
        <v>0</v>
      </c>
      <c r="J15" s="36"/>
      <c r="L15" s="37"/>
      <c r="M15" s="82"/>
      <c r="N15" s="47"/>
      <c r="O15" s="86" t="s">
        <v>16</v>
      </c>
      <c r="P15" s="87"/>
      <c r="Q15" s="88"/>
      <c r="R15" s="16"/>
      <c r="S15" s="51">
        <f>CA2_réalisé*Ecart_taux_MB2</f>
        <v>0</v>
      </c>
      <c r="T15" s="21"/>
    </row>
    <row r="16" spans="2:26" ht="3" customHeight="1" x14ac:dyDescent="0.25">
      <c r="B16" s="15"/>
      <c r="C16" s="16"/>
      <c r="D16" s="16"/>
      <c r="E16" s="16"/>
      <c r="F16" s="16"/>
      <c r="G16" s="16"/>
      <c r="H16" s="16"/>
      <c r="I16" s="16"/>
      <c r="J16" s="36"/>
      <c r="L16" s="37"/>
      <c r="M16" s="16"/>
      <c r="N16" s="16"/>
      <c r="O16" s="16"/>
      <c r="P16" s="16"/>
      <c r="Q16" s="16"/>
      <c r="R16" s="16"/>
      <c r="S16" s="16"/>
      <c r="T16" s="52"/>
    </row>
    <row r="17" spans="2:20" ht="21.95" customHeight="1" x14ac:dyDescent="0.25">
      <c r="B17" s="15"/>
      <c r="C17" s="16"/>
      <c r="D17" s="16"/>
      <c r="E17" s="16"/>
      <c r="F17" s="16"/>
      <c r="G17" s="53" t="s">
        <v>18</v>
      </c>
      <c r="H17" s="54"/>
      <c r="I17" s="55">
        <f>SUM(I14:I15)</f>
        <v>0</v>
      </c>
      <c r="J17" s="36"/>
      <c r="L17" s="37"/>
      <c r="M17" s="16"/>
      <c r="N17" s="16"/>
      <c r="O17" s="16"/>
      <c r="P17" s="16"/>
      <c r="Q17" s="53" t="s">
        <v>18</v>
      </c>
      <c r="R17" s="54"/>
      <c r="S17" s="55">
        <f>SUM(S14:S15)</f>
        <v>0</v>
      </c>
      <c r="T17" s="52"/>
    </row>
    <row r="18" spans="2:20" ht="9.9499999999999993" customHeight="1" x14ac:dyDescent="0.25">
      <c r="B18" s="15"/>
      <c r="C18" s="16"/>
      <c r="D18" s="16"/>
      <c r="E18" s="16"/>
      <c r="F18" s="16"/>
      <c r="G18" s="16"/>
      <c r="H18" s="16"/>
      <c r="I18" s="16"/>
      <c r="J18" s="36"/>
      <c r="L18" s="37"/>
      <c r="M18" s="16"/>
      <c r="N18" s="16"/>
      <c r="O18" s="16"/>
      <c r="P18" s="16"/>
      <c r="Q18" s="16"/>
      <c r="R18" s="16"/>
      <c r="S18" s="16"/>
      <c r="T18" s="52"/>
    </row>
    <row r="19" spans="2:20" ht="30" customHeight="1" x14ac:dyDescent="0.25">
      <c r="B19" s="15"/>
      <c r="C19" s="96" t="s">
        <v>5</v>
      </c>
      <c r="D19" s="96"/>
      <c r="E19" s="97"/>
      <c r="F19" s="97"/>
      <c r="G19" s="97"/>
      <c r="H19" s="56"/>
      <c r="I19" s="57">
        <f>IF(Ecart_MB1&gt;=0,0,Ecart_MB1/-taux_MB1_réel)</f>
        <v>0</v>
      </c>
      <c r="J19" s="58"/>
      <c r="L19" s="59"/>
      <c r="M19" s="94" t="s">
        <v>5</v>
      </c>
      <c r="N19" s="94"/>
      <c r="O19" s="95"/>
      <c r="P19" s="95"/>
      <c r="Q19" s="95"/>
      <c r="R19" s="56"/>
      <c r="S19" s="57">
        <f>IF(Ecart_MB2&gt;=0,0,Ecart_MB2/-taux_MB2_réel)</f>
        <v>0</v>
      </c>
      <c r="T19" s="21"/>
    </row>
    <row r="20" spans="2:20" ht="3" customHeight="1" x14ac:dyDescent="0.25">
      <c r="B20" s="15"/>
      <c r="C20" s="46"/>
      <c r="D20" s="46"/>
      <c r="E20" s="16"/>
      <c r="F20" s="16"/>
      <c r="G20" s="16"/>
      <c r="H20" s="16"/>
      <c r="I20" s="16"/>
      <c r="J20" s="36"/>
      <c r="L20" s="37"/>
      <c r="M20" s="46"/>
      <c r="N20" s="46"/>
      <c r="O20" s="16"/>
      <c r="P20" s="16"/>
      <c r="Q20" s="16"/>
      <c r="R20" s="16"/>
      <c r="S20" s="16"/>
      <c r="T20" s="21"/>
    </row>
    <row r="21" spans="2:20" ht="30" customHeight="1" x14ac:dyDescent="0.25">
      <c r="B21" s="15"/>
      <c r="C21" s="107" t="s">
        <v>6</v>
      </c>
      <c r="D21" s="107"/>
      <c r="E21" s="108"/>
      <c r="F21" s="108"/>
      <c r="G21" s="108"/>
      <c r="H21" s="54"/>
      <c r="I21" s="60">
        <f>IF(Ecart_MB1&gt;=0,0,G7+I19)</f>
        <v>0</v>
      </c>
      <c r="J21" s="36"/>
      <c r="L21" s="37"/>
      <c r="M21" s="94" t="s">
        <v>9</v>
      </c>
      <c r="N21" s="94"/>
      <c r="O21" s="95"/>
      <c r="P21" s="95"/>
      <c r="Q21" s="95"/>
      <c r="R21" s="16"/>
      <c r="S21" s="57">
        <f>ROUNDUP(IF(ISERROR(S19/PVU_réel),0,S19/PVU_réel),0)</f>
        <v>0</v>
      </c>
      <c r="T21" s="21"/>
    </row>
    <row r="22" spans="2:20" ht="3" customHeight="1" x14ac:dyDescent="0.25">
      <c r="B22" s="15"/>
      <c r="C22" s="16"/>
      <c r="D22" s="16"/>
      <c r="E22" s="16"/>
      <c r="F22" s="16"/>
      <c r="G22" s="16"/>
      <c r="H22" s="16"/>
      <c r="I22" s="16"/>
      <c r="J22" s="36"/>
      <c r="L22" s="37"/>
      <c r="M22" s="16"/>
      <c r="N22" s="16"/>
      <c r="O22" s="16"/>
      <c r="P22" s="16"/>
      <c r="Q22" s="16"/>
      <c r="R22" s="16"/>
      <c r="S22" s="16"/>
      <c r="T22" s="21"/>
    </row>
    <row r="23" spans="2:20" ht="30" customHeight="1" x14ac:dyDescent="0.25">
      <c r="B23" s="15"/>
      <c r="C23" s="98" t="s">
        <v>10</v>
      </c>
      <c r="D23" s="98"/>
      <c r="E23" s="99"/>
      <c r="F23" s="16"/>
      <c r="G23" s="61" t="str">
        <f>IF(G9=0," ",taux_MB1_réel)</f>
        <v xml:space="preserve"> </v>
      </c>
      <c r="H23" s="16"/>
      <c r="I23" s="62" t="str">
        <f>IF(ISERROR(I21*G23)," ",I21*G23)</f>
        <v xml:space="preserve"> </v>
      </c>
      <c r="J23" s="36"/>
      <c r="L23" s="37"/>
      <c r="M23" s="103" t="s">
        <v>6</v>
      </c>
      <c r="N23" s="103"/>
      <c r="O23" s="104"/>
      <c r="P23" s="104"/>
      <c r="Q23" s="104"/>
      <c r="R23" s="16"/>
      <c r="S23" s="63">
        <f>IF(Ecart_MB2&gt;=0,0,(qté_réelle+qté_sup)*PVU_réel)</f>
        <v>0</v>
      </c>
      <c r="T23" s="21"/>
    </row>
    <row r="24" spans="2:20" ht="9.9499999999999993" customHeight="1" x14ac:dyDescent="0.25">
      <c r="B24" s="15"/>
      <c r="C24" s="16"/>
      <c r="D24" s="16"/>
      <c r="E24" s="16"/>
      <c r="F24" s="16"/>
      <c r="G24" s="16"/>
      <c r="H24" s="16"/>
      <c r="I24" s="16"/>
      <c r="J24" s="36"/>
      <c r="L24" s="37"/>
      <c r="M24" s="16"/>
      <c r="N24" s="16"/>
      <c r="O24" s="16"/>
      <c r="P24" s="16"/>
      <c r="Q24" s="16"/>
      <c r="R24" s="16"/>
      <c r="S24" s="16"/>
      <c r="T24" s="21"/>
    </row>
    <row r="25" spans="2:20" ht="30" customHeight="1" x14ac:dyDescent="0.25">
      <c r="B25" s="15"/>
      <c r="C25" s="16"/>
      <c r="D25" s="16"/>
      <c r="E25" s="16"/>
      <c r="F25" s="48"/>
      <c r="G25" s="16"/>
      <c r="H25" s="48"/>
      <c r="I25" s="16"/>
      <c r="J25" s="36"/>
      <c r="L25" s="37"/>
      <c r="M25" s="92" t="s">
        <v>10</v>
      </c>
      <c r="N25" s="92"/>
      <c r="O25" s="93"/>
      <c r="P25" s="48"/>
      <c r="Q25" s="61" t="str">
        <f>IF(Q9=0," ",Q9)</f>
        <v xml:space="preserve"> </v>
      </c>
      <c r="R25" s="48"/>
      <c r="S25" s="62" t="str">
        <f>IF(ISERROR(S23*Q25)," ",S23*Q25)</f>
        <v xml:space="preserve"> </v>
      </c>
      <c r="T25" s="21"/>
    </row>
    <row r="26" spans="2:20" ht="9" customHeight="1" x14ac:dyDescent="0.25">
      <c r="B26" s="64"/>
      <c r="C26" s="65"/>
      <c r="D26" s="65"/>
      <c r="E26" s="66"/>
      <c r="F26" s="66"/>
      <c r="G26" s="66"/>
      <c r="H26" s="66"/>
      <c r="I26" s="66"/>
      <c r="J26" s="67"/>
      <c r="L26" s="68"/>
      <c r="M26" s="69"/>
      <c r="N26" s="69"/>
      <c r="O26" s="69"/>
      <c r="P26" s="69"/>
      <c r="Q26" s="69"/>
      <c r="R26" s="69"/>
      <c r="S26" s="69"/>
      <c r="T26" s="70"/>
    </row>
    <row r="27" spans="2:20" x14ac:dyDescent="0.25">
      <c r="C27" s="46"/>
      <c r="D27" s="46"/>
      <c r="M27" s="46"/>
      <c r="N27" s="46"/>
    </row>
    <row r="28" spans="2:20" x14ac:dyDescent="0.25">
      <c r="C28" s="46"/>
      <c r="D28" s="46"/>
      <c r="M28" s="46"/>
      <c r="N28" s="46"/>
    </row>
    <row r="29" spans="2:20" x14ac:dyDescent="0.25">
      <c r="C29" s="46"/>
      <c r="D29" s="46"/>
      <c r="M29" s="46"/>
      <c r="N29" s="46"/>
    </row>
    <row r="30" spans="2:20" x14ac:dyDescent="0.25">
      <c r="C30" s="46"/>
      <c r="D30" s="46"/>
      <c r="M30" s="46"/>
      <c r="N30" s="46"/>
    </row>
    <row r="31" spans="2:20" x14ac:dyDescent="0.25">
      <c r="C31" s="71"/>
      <c r="D31" s="71"/>
      <c r="M31" s="46"/>
      <c r="N31" s="46"/>
    </row>
    <row r="32" spans="2:20" x14ac:dyDescent="0.25">
      <c r="E32" s="72"/>
      <c r="F32" s="72"/>
      <c r="M32" s="46"/>
      <c r="N32" s="46"/>
    </row>
    <row r="33" spans="5:16" x14ac:dyDescent="0.25">
      <c r="E33" s="72"/>
      <c r="F33" s="72"/>
      <c r="M33" s="71"/>
      <c r="N33" s="71"/>
    </row>
    <row r="34" spans="5:16" x14ac:dyDescent="0.25">
      <c r="O34" s="72"/>
      <c r="P34" s="72"/>
    </row>
    <row r="35" spans="5:16" x14ac:dyDescent="0.25">
      <c r="O35" s="72"/>
      <c r="P35" s="72"/>
    </row>
  </sheetData>
  <sheetProtection algorithmName="SHA-512" hashValue="H7+lrhz0o/tqppBY22pXQmjHStq+IVlfGKSp8P1GS4FbyU/QypM25I28R3AIsKuH7XMFyAV/Dwu/dTfyeQQ0GA==" saltValue="toWaWaJRghCRkw8LSAsvGA==" spinCount="100000" sheet="1" objects="1" scenarios="1"/>
  <mergeCells count="17">
    <mergeCell ref="E15:G15"/>
    <mergeCell ref="M14:M15"/>
    <mergeCell ref="O14:Q14"/>
    <mergeCell ref="O15:Q15"/>
    <mergeCell ref="C3:I3"/>
    <mergeCell ref="M25:O25"/>
    <mergeCell ref="M21:Q21"/>
    <mergeCell ref="C19:G19"/>
    <mergeCell ref="C23:E23"/>
    <mergeCell ref="M3:S3"/>
    <mergeCell ref="M19:Q19"/>
    <mergeCell ref="M23:Q23"/>
    <mergeCell ref="M11:Q11"/>
    <mergeCell ref="M12:Q12"/>
    <mergeCell ref="C21:G21"/>
    <mergeCell ref="C14:C15"/>
    <mergeCell ref="E14:G14"/>
  </mergeCells>
  <conditionalFormatting sqref="S11:S12">
    <cfRule type="cellIs" dxfId="22" priority="24" operator="lessThan">
      <formula>0</formula>
    </cfRule>
  </conditionalFormatting>
  <conditionalFormatting sqref="I9 S9">
    <cfRule type="cellIs" dxfId="21" priority="22" operator="lessThan">
      <formula>0</formula>
    </cfRule>
  </conditionalFormatting>
  <conditionalFormatting sqref="I7:I8">
    <cfRule type="cellIs" dxfId="20" priority="21" operator="lessThan">
      <formula>0</formula>
    </cfRule>
  </conditionalFormatting>
  <conditionalFormatting sqref="S7">
    <cfRule type="cellIs" dxfId="19" priority="20" operator="lessThan">
      <formula>0</formula>
    </cfRule>
  </conditionalFormatting>
  <conditionalFormatting sqref="I14:I15">
    <cfRule type="cellIs" dxfId="18" priority="19" operator="lessThan">
      <formula>0</formula>
    </cfRule>
  </conditionalFormatting>
  <conditionalFormatting sqref="I17">
    <cfRule type="cellIs" dxfId="17" priority="18" operator="lessThan">
      <formula>0</formula>
    </cfRule>
  </conditionalFormatting>
  <conditionalFormatting sqref="S17">
    <cfRule type="cellIs" dxfId="16" priority="17" operator="lessThan">
      <formula>0</formula>
    </cfRule>
  </conditionalFormatting>
  <conditionalFormatting sqref="S14:S15">
    <cfRule type="cellIs" dxfId="15" priority="16" operator="lessThan">
      <formula>0</formula>
    </cfRule>
  </conditionalFormatting>
  <conditionalFormatting sqref="E9">
    <cfRule type="expression" dxfId="14" priority="15">
      <formula>E7=0</formula>
    </cfRule>
  </conditionalFormatting>
  <conditionalFormatting sqref="G9">
    <cfRule type="expression" dxfId="13" priority="14">
      <formula>G7=0</formula>
    </cfRule>
  </conditionalFormatting>
  <conditionalFormatting sqref="I7">
    <cfRule type="expression" dxfId="12" priority="13">
      <formula>G7=0</formula>
    </cfRule>
  </conditionalFormatting>
  <conditionalFormatting sqref="I8">
    <cfRule type="expression" dxfId="11" priority="12">
      <formula>G8=0</formula>
    </cfRule>
  </conditionalFormatting>
  <conditionalFormatting sqref="I9">
    <cfRule type="expression" dxfId="10" priority="11">
      <formula>G9=0</formula>
    </cfRule>
  </conditionalFormatting>
  <conditionalFormatting sqref="O7">
    <cfRule type="cellIs" dxfId="9" priority="10" operator="equal">
      <formula>0</formula>
    </cfRule>
  </conditionalFormatting>
  <conditionalFormatting sqref="Q7">
    <cfRule type="cellIs" dxfId="8" priority="9" operator="equal">
      <formula>0</formula>
    </cfRule>
  </conditionalFormatting>
  <conditionalFormatting sqref="S5">
    <cfRule type="expression" dxfId="7" priority="8">
      <formula>Q5=0</formula>
    </cfRule>
  </conditionalFormatting>
  <conditionalFormatting sqref="S6">
    <cfRule type="expression" dxfId="6" priority="7">
      <formula>Q6=0</formula>
    </cfRule>
  </conditionalFormatting>
  <conditionalFormatting sqref="S7">
    <cfRule type="expression" dxfId="5" priority="6">
      <formula>Q7=0</formula>
    </cfRule>
  </conditionalFormatting>
  <conditionalFormatting sqref="O9">
    <cfRule type="expression" dxfId="4" priority="5">
      <formula>O7=0</formula>
    </cfRule>
  </conditionalFormatting>
  <conditionalFormatting sqref="Q9">
    <cfRule type="expression" dxfId="3" priority="4">
      <formula>Q7=0</formula>
    </cfRule>
  </conditionalFormatting>
  <conditionalFormatting sqref="S8">
    <cfRule type="cellIs" dxfId="2" priority="3" operator="lessThan">
      <formula>0</formula>
    </cfRule>
  </conditionalFormatting>
  <conditionalFormatting sqref="S8">
    <cfRule type="expression" dxfId="1" priority="2">
      <formula>Q8=0</formula>
    </cfRule>
  </conditionalFormatting>
  <conditionalFormatting sqref="S9">
    <cfRule type="expression" dxfId="0" priority="1">
      <formula>Q9=0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21</vt:i4>
      </vt:variant>
    </vt:vector>
  </HeadingPairs>
  <TitlesOfParts>
    <vt:vector size="22" baseType="lpstr">
      <vt:lpstr>Décomposition marge brute</vt:lpstr>
      <vt:lpstr>CA1_prévu</vt:lpstr>
      <vt:lpstr>CA1_réalisé</vt:lpstr>
      <vt:lpstr>CA2_prévu</vt:lpstr>
      <vt:lpstr>CA2_réalisé</vt:lpstr>
      <vt:lpstr>Ecart_CA1</vt:lpstr>
      <vt:lpstr>Ecart_CA2</vt:lpstr>
      <vt:lpstr>Ecart_MB1</vt:lpstr>
      <vt:lpstr>Ecart_MB2</vt:lpstr>
      <vt:lpstr>Ecart_PVU</vt:lpstr>
      <vt:lpstr>Ecart_Qté</vt:lpstr>
      <vt:lpstr>Ecart_taux_MB1</vt:lpstr>
      <vt:lpstr>Ecart_taux_MB2</vt:lpstr>
      <vt:lpstr>PVU_prévu</vt:lpstr>
      <vt:lpstr>PVU_réel</vt:lpstr>
      <vt:lpstr>qté_prévue</vt:lpstr>
      <vt:lpstr>qté_réelle</vt:lpstr>
      <vt:lpstr>qté_sup</vt:lpstr>
      <vt:lpstr>taux_MB1_prévu</vt:lpstr>
      <vt:lpstr>taux_MB1_réel</vt:lpstr>
      <vt:lpstr>taux_MB2_prévu</vt:lpstr>
      <vt:lpstr>taux_MB2_réel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2019-09-04T14:18:14Z</dcterms:modified>
</cp:coreProperties>
</file>